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User\Desktop\LucidTalkN - 2\1BelTel&amp;SUNPollProjects\1-2025Polls\BelTelFeb25Trkr\"/>
    </mc:Choice>
  </mc:AlternateContent>
  <xr:revisionPtr revIDLastSave="0" documentId="13_ncr:1_{E40B8091-49F2-4F88-B17F-18C3109690AA}" xr6:coauthVersionLast="47" xr6:coauthVersionMax="47" xr10:uidLastSave="{00000000-0000-0000-0000-000000000000}"/>
  <workbookProtection workbookAlgorithmName="SHA-512" workbookHashValue="A8Neu7QYP315A5ZrA+oyW9mhNBJn3tLP5ue6pp2suT8mHljgy109HcQUMTkDXP6W5FrzsOSjfRUAgC03d3OK1A==" workbookSaltValue="QtwfcMgGWXrGOOhaVKe0lQ==" workbookSpinCount="100000" lockStructure="1"/>
  <bookViews>
    <workbookView xWindow="2268" yWindow="1356" windowWidth="19944" windowHeight="10884" tabRatio="678" xr2:uid="{00000000-000D-0000-FFFF-FFFF00000000}"/>
  </bookViews>
  <sheets>
    <sheet name="FRONTPAGEINTRODUCTION" sheetId="186" r:id="rId1"/>
    <sheet name="Contents" sheetId="187" r:id="rId2"/>
    <sheet name="HeadlineResults" sheetId="188" r:id="rId3"/>
    <sheet name="MAINPollQuestion1ExcUndecs" sheetId="185" r:id="rId4"/>
    <sheet name="MAINPollQuestion1IncUndecs" sheetId="3" r:id="rId5"/>
    <sheet name="Q2.1" sheetId="4" r:id="rId6"/>
    <sheet name="Q2.2" sheetId="5" r:id="rId7"/>
    <sheet name="Q2.3" sheetId="6" r:id="rId8"/>
    <sheet name="Q2.4" sheetId="7" r:id="rId9"/>
    <sheet name="Q2.5" sheetId="8" r:id="rId10"/>
    <sheet name="Q2.6" sheetId="9" r:id="rId11"/>
    <sheet name="Q2.7" sheetId="10" r:id="rId12"/>
    <sheet name="Q2.8" sheetId="11" r:id="rId13"/>
    <sheet name="Q2.9" sheetId="12" r:id="rId14"/>
    <sheet name="Q2.10" sheetId="13" r:id="rId15"/>
    <sheet name="Q3" sheetId="14" r:id="rId16"/>
    <sheet name="Q4" sheetId="15" r:id="rId17"/>
    <sheet name="Q5.1" sheetId="18" r:id="rId18"/>
    <sheet name="Q5.2" sheetId="20" r:id="rId19"/>
    <sheet name="Q5.3" sheetId="17" r:id="rId20"/>
    <sheet name="Q5.4" sheetId="19" r:id="rId21"/>
    <sheet name="Q5.5" sheetId="16" r:id="rId22"/>
    <sheet name="Q5.6" sheetId="22" r:id="rId23"/>
    <sheet name="Q5.7" sheetId="21" r:id="rId24"/>
    <sheet name="Q5.8" sheetId="23" r:id="rId25"/>
    <sheet name="Q5.9" sheetId="24" r:id="rId26"/>
    <sheet name="Q6" sheetId="26" r:id="rId27"/>
    <sheet name="Q7" sheetId="27" r:id="rId28"/>
    <sheet name="Q8" sheetId="28" r:id="rId29"/>
    <sheet name="Q9" sheetId="29" r:id="rId30"/>
    <sheet name="Q10" sheetId="30" r:id="rId31"/>
    <sheet name="Q11" sheetId="31" r:id="rId32"/>
  </sheets>
  <calcPr calcId="181029"/>
</workbook>
</file>

<file path=xl/calcChain.xml><?xml version="1.0" encoding="utf-8"?>
<calcChain xmlns="http://schemas.openxmlformats.org/spreadsheetml/2006/main">
  <c r="C9" i="187" l="1"/>
  <c r="C8" i="187"/>
  <c r="C36" i="187"/>
  <c r="C35" i="187"/>
  <c r="C34" i="187"/>
  <c r="C33" i="187"/>
  <c r="C32" i="187"/>
  <c r="C31" i="187"/>
  <c r="C30" i="187"/>
  <c r="C29" i="187"/>
  <c r="C28" i="187"/>
  <c r="C27" i="187"/>
  <c r="C26" i="187"/>
  <c r="C25" i="187"/>
  <c r="C24" i="187"/>
  <c r="C23" i="187"/>
  <c r="C22" i="187"/>
  <c r="C21" i="187"/>
  <c r="C20" i="187"/>
  <c r="C19" i="187"/>
  <c r="C18" i="187"/>
  <c r="C17" i="187"/>
  <c r="C16" i="187"/>
  <c r="C15" i="187"/>
  <c r="C14" i="187"/>
  <c r="C13" i="187"/>
  <c r="C12" i="187"/>
  <c r="C11" i="187"/>
  <c r="C10" i="187"/>
  <c r="A1" i="24"/>
  <c r="A1" i="23"/>
  <c r="A1" i="21"/>
  <c r="A1" i="22"/>
  <c r="A1" i="16"/>
  <c r="A1" i="19"/>
  <c r="A1" i="17"/>
  <c r="A1" i="20"/>
  <c r="A1" i="13"/>
  <c r="A1" i="12"/>
  <c r="A1" i="11"/>
  <c r="A1" i="10"/>
  <c r="A1" i="9"/>
  <c r="A1" i="8"/>
  <c r="A1" i="7"/>
  <c r="A1" i="6"/>
  <c r="A1" i="31" l="1"/>
  <c r="A1" i="30"/>
  <c r="A1" i="29"/>
  <c r="A1" i="28"/>
  <c r="A1" i="18"/>
  <c r="A1" i="5"/>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J14" i="31"/>
  <c r="AI14" i="31"/>
  <c r="AH14" i="31"/>
  <c r="AG14" i="31"/>
  <c r="AF14" i="31"/>
  <c r="AE14" i="31"/>
  <c r="AD14" i="31"/>
  <c r="AC14" i="31"/>
  <c r="AB14" i="31"/>
  <c r="AA14" i="31"/>
  <c r="Z14" i="31"/>
  <c r="Y14" i="31"/>
  <c r="X14" i="31"/>
  <c r="W14" i="31"/>
  <c r="V14" i="31"/>
  <c r="U14" i="31"/>
  <c r="T14" i="31"/>
  <c r="S14" i="31"/>
  <c r="R14" i="31"/>
  <c r="Q14" i="31"/>
  <c r="P14" i="31"/>
  <c r="O14" i="31"/>
  <c r="N14" i="31"/>
  <c r="M14" i="31"/>
  <c r="L14" i="31"/>
  <c r="K14" i="31"/>
  <c r="J14" i="31"/>
  <c r="I14" i="31"/>
  <c r="H14" i="31"/>
  <c r="G14" i="31"/>
  <c r="F14" i="31"/>
  <c r="E14" i="31"/>
  <c r="D14" i="31"/>
  <c r="C14" i="31"/>
  <c r="B14" i="31"/>
  <c r="AJ14" i="30"/>
  <c r="AI14" i="30"/>
  <c r="AH14" i="30"/>
  <c r="AG14" i="30"/>
  <c r="AF14" i="30"/>
  <c r="AE14" i="30"/>
  <c r="AD14" i="30"/>
  <c r="AC14" i="30"/>
  <c r="AB14"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J14" i="29"/>
  <c r="AI14" i="29"/>
  <c r="AH14" i="29"/>
  <c r="AG14" i="29"/>
  <c r="AF14" i="29"/>
  <c r="AE14" i="29"/>
  <c r="AD14" i="29"/>
  <c r="AC14" i="29"/>
  <c r="AB14" i="29"/>
  <c r="AA14" i="29"/>
  <c r="Z14" i="29"/>
  <c r="Y14" i="29"/>
  <c r="X14" i="29"/>
  <c r="W14" i="29"/>
  <c r="V14" i="29"/>
  <c r="U14" i="29"/>
  <c r="T14" i="29"/>
  <c r="S14" i="29"/>
  <c r="R14" i="29"/>
  <c r="Q14" i="29"/>
  <c r="P14" i="29"/>
  <c r="O14" i="29"/>
  <c r="N14" i="29"/>
  <c r="M14" i="29"/>
  <c r="L14" i="29"/>
  <c r="K14" i="29"/>
  <c r="J14" i="29"/>
  <c r="I14" i="29"/>
  <c r="H14" i="29"/>
  <c r="G14" i="29"/>
  <c r="F14" i="29"/>
  <c r="E14" i="29"/>
  <c r="D14" i="29"/>
  <c r="C14" i="29"/>
  <c r="B14" i="29"/>
  <c r="AJ14" i="28"/>
  <c r="AI14" i="28"/>
  <c r="AH14" i="28"/>
  <c r="AG14" i="28"/>
  <c r="AF14" i="28"/>
  <c r="AE14" i="28"/>
  <c r="AD14" i="28"/>
  <c r="AC14" i="28"/>
  <c r="AB14"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V16" i="27"/>
  <c r="U16" i="27"/>
  <c r="T16" i="27"/>
  <c r="AJ16" i="27"/>
  <c r="AI16" i="27"/>
  <c r="AH16" i="27"/>
  <c r="AG16" i="27"/>
  <c r="B16" i="27"/>
  <c r="AJ16" i="15" l="1"/>
  <c r="AI16" i="15"/>
  <c r="AH16" i="15"/>
  <c r="AG16" i="15"/>
  <c r="AF16" i="15"/>
  <c r="AE16" i="15"/>
  <c r="AD16" i="15"/>
  <c r="AC16" i="15"/>
  <c r="AB16" i="15"/>
  <c r="AA16" i="15"/>
  <c r="Z16" i="15"/>
  <c r="Y16" i="15"/>
  <c r="X16" i="15"/>
  <c r="W16" i="15"/>
  <c r="V16" i="15"/>
  <c r="U16" i="15"/>
  <c r="T16" i="15"/>
  <c r="S16" i="15"/>
  <c r="R16" i="15"/>
  <c r="Q16" i="15"/>
  <c r="P16" i="15"/>
  <c r="O16" i="15"/>
  <c r="N16" i="15"/>
  <c r="M16" i="15"/>
  <c r="L16" i="15"/>
  <c r="K16" i="15"/>
  <c r="J16" i="15"/>
  <c r="I16" i="15"/>
  <c r="H16" i="15"/>
  <c r="G16" i="15"/>
  <c r="F16" i="15"/>
  <c r="E16" i="15"/>
  <c r="D16" i="15"/>
  <c r="C16" i="15"/>
  <c r="B16" i="15"/>
  <c r="B20" i="14"/>
  <c r="A1" i="27" l="1"/>
  <c r="B18" i="26"/>
  <c r="C11" i="26" s="1"/>
  <c r="A1" i="26"/>
  <c r="A1" i="15"/>
  <c r="A1" i="14"/>
  <c r="D27" i="185"/>
  <c r="C13" i="26" l="1"/>
  <c r="C15" i="26"/>
  <c r="C17" i="26"/>
  <c r="A1" i="4"/>
  <c r="A1" i="3"/>
  <c r="A1" i="185"/>
  <c r="A1" i="188"/>
  <c r="C7" i="187"/>
  <c r="C5" i="187"/>
  <c r="C18" i="26" l="1"/>
  <c r="B27" i="185" l="1"/>
  <c r="B20" i="4"/>
</calcChain>
</file>

<file path=xl/sharedStrings.xml><?xml version="1.0" encoding="utf-8"?>
<sst xmlns="http://schemas.openxmlformats.org/spreadsheetml/2006/main" count="12195" uniqueCount="702">
  <si>
    <t>Total/%</t>
  </si>
  <si>
    <t>Female</t>
  </si>
  <si>
    <t>Male</t>
  </si>
  <si>
    <t>Sinn Fein</t>
  </si>
  <si>
    <t>DUP</t>
  </si>
  <si>
    <t>Alliance</t>
  </si>
  <si>
    <t>UUP</t>
  </si>
  <si>
    <t>SDLP</t>
  </si>
  <si>
    <t>TUV</t>
  </si>
  <si>
    <t>Green</t>
  </si>
  <si>
    <t>Aontu</t>
  </si>
  <si>
    <t>PBP</t>
  </si>
  <si>
    <t>Catholic</t>
  </si>
  <si>
    <t>No Religion</t>
  </si>
  <si>
    <t>Other</t>
  </si>
  <si>
    <t>Protestant</t>
  </si>
  <si>
    <t>Unweighted</t>
  </si>
  <si>
    <t>1050</t>
  </si>
  <si>
    <t>396</t>
  </si>
  <si>
    <t>654</t>
  </si>
  <si>
    <t>274</t>
  </si>
  <si>
    <t>179</t>
  </si>
  <si>
    <t>182</t>
  </si>
  <si>
    <t>184</t>
  </si>
  <si>
    <t>231</t>
  </si>
  <si>
    <t>427</t>
  </si>
  <si>
    <t>283</t>
  </si>
  <si>
    <t>340</t>
  </si>
  <si>
    <t>133</t>
  </si>
  <si>
    <t>358</t>
  </si>
  <si>
    <t>117</t>
  </si>
  <si>
    <t>316</t>
  </si>
  <si>
    <t>126</t>
  </si>
  <si>
    <t>209</t>
  </si>
  <si>
    <t>139</t>
  </si>
  <si>
    <t>198</t>
  </si>
  <si>
    <t>145</t>
  </si>
  <si>
    <t>90</t>
  </si>
  <si>
    <t>128</t>
  </si>
  <si>
    <t>37</t>
  </si>
  <si>
    <t>26</t>
  </si>
  <si>
    <t>19</t>
  </si>
  <si>
    <t>22</t>
  </si>
  <si>
    <t>356</t>
  </si>
  <si>
    <t>243</t>
  </si>
  <si>
    <t>30</t>
  </si>
  <si>
    <t>421</t>
  </si>
  <si>
    <t>365</t>
  </si>
  <si>
    <t>212</t>
  </si>
  <si>
    <t>52</t>
  </si>
  <si>
    <t>Weighted</t>
  </si>
  <si>
    <t>506</t>
  </si>
  <si>
    <t>543</t>
  </si>
  <si>
    <t>294</t>
  </si>
  <si>
    <t>222</t>
  </si>
  <si>
    <t>183</t>
  </si>
  <si>
    <t>169</t>
  </si>
  <si>
    <t>391</t>
  </si>
  <si>
    <t>418</t>
  </si>
  <si>
    <t>249</t>
  </si>
  <si>
    <t>176</t>
  </si>
  <si>
    <t>261</t>
  </si>
  <si>
    <t>157</t>
  </si>
  <si>
    <t>266</t>
  </si>
  <si>
    <t>220</t>
  </si>
  <si>
    <t>148</t>
  </si>
  <si>
    <t>121</t>
  </si>
  <si>
    <t>89</t>
  </si>
  <si>
    <t>87</t>
  </si>
  <si>
    <t>21</t>
  </si>
  <si>
    <t>18</t>
  </si>
  <si>
    <t>12</t>
  </si>
  <si>
    <t>34</t>
  </si>
  <si>
    <t>395</t>
  </si>
  <si>
    <t>185</t>
  </si>
  <si>
    <t>25</t>
  </si>
  <si>
    <t>444</t>
  </si>
  <si>
    <t>384</t>
  </si>
  <si>
    <t>215</t>
  </si>
  <si>
    <t>13</t>
  </si>
  <si>
    <t>439</t>
  </si>
  <si>
    <t>Sinn Féin</t>
  </si>
  <si>
    <t>265</t>
  </si>
  <si>
    <t>123</t>
  </si>
  <si>
    <t>142</t>
  </si>
  <si>
    <t>75</t>
  </si>
  <si>
    <t>50</t>
  </si>
  <si>
    <t>40</t>
  </si>
  <si>
    <t>105</t>
  </si>
  <si>
    <t>111</t>
  </si>
  <si>
    <t>49</t>
  </si>
  <si>
    <t>27</t>
  </si>
  <si>
    <t>39</t>
  </si>
  <si>
    <t>85</t>
  </si>
  <si>
    <t>74</t>
  </si>
  <si>
    <t>8</t>
  </si>
  <si>
    <t>4</t>
  </si>
  <si>
    <t>0</t>
  </si>
  <si>
    <t>9</t>
  </si>
  <si>
    <t>2</t>
  </si>
  <si>
    <t>247</t>
  </si>
  <si>
    <t>6</t>
  </si>
  <si>
    <t>3</t>
  </si>
  <si>
    <t>216</t>
  </si>
  <si>
    <t>5</t>
  </si>
  <si>
    <t>Sinn Féin %</t>
  </si>
  <si>
    <t>25%</t>
  </si>
  <si>
    <t>24%</t>
  </si>
  <si>
    <t>26%</t>
  </si>
  <si>
    <t>34%</t>
  </si>
  <si>
    <t>27%</t>
  </si>
  <si>
    <t>15%</t>
  </si>
  <si>
    <t>22%</t>
  </si>
  <si>
    <t>20%</t>
  </si>
  <si>
    <t>19%</t>
  </si>
  <si>
    <t>11%</t>
  </si>
  <si>
    <t>32%</t>
  </si>
  <si>
    <t>47%</t>
  </si>
  <si>
    <t>87%</t>
  </si>
  <si>
    <t>4%</t>
  </si>
  <si>
    <t>3%</t>
  </si>
  <si>
    <t>0%</t>
  </si>
  <si>
    <t>10%</t>
  </si>
  <si>
    <t>9%</t>
  </si>
  <si>
    <t>1%</t>
  </si>
  <si>
    <t>13%</t>
  </si>
  <si>
    <t>62%</t>
  </si>
  <si>
    <t>2%</t>
  </si>
  <si>
    <t>57%</t>
  </si>
  <si>
    <t>187</t>
  </si>
  <si>
    <t>71</t>
  </si>
  <si>
    <t>116</t>
  </si>
  <si>
    <t>35</t>
  </si>
  <si>
    <t>51</t>
  </si>
  <si>
    <t>31</t>
  </si>
  <si>
    <t>64</t>
  </si>
  <si>
    <t>86</t>
  </si>
  <si>
    <t>61</t>
  </si>
  <si>
    <t>16</t>
  </si>
  <si>
    <t>32</t>
  </si>
  <si>
    <t>146</t>
  </si>
  <si>
    <t>14</t>
  </si>
  <si>
    <t>7</t>
  </si>
  <si>
    <t>1</t>
  </si>
  <si>
    <t>170</t>
  </si>
  <si>
    <t>DUP %</t>
  </si>
  <si>
    <t>18%</t>
  </si>
  <si>
    <t>14%</t>
  </si>
  <si>
    <t>21%</t>
  </si>
  <si>
    <t>12%</t>
  </si>
  <si>
    <t>28%</t>
  </si>
  <si>
    <t>17%</t>
  </si>
  <si>
    <t>16%</t>
  </si>
  <si>
    <t>29%</t>
  </si>
  <si>
    <t>66%</t>
  </si>
  <si>
    <t>41%</t>
  </si>
  <si>
    <t>39%</t>
  </si>
  <si>
    <t>Alliance Party</t>
  </si>
  <si>
    <t>144</t>
  </si>
  <si>
    <t>57</t>
  </si>
  <si>
    <t>23</t>
  </si>
  <si>
    <t>20</t>
  </si>
  <si>
    <t>48</t>
  </si>
  <si>
    <t>11</t>
  </si>
  <si>
    <t>114</t>
  </si>
  <si>
    <t>33</t>
  </si>
  <si>
    <t>Alliance Party %</t>
  </si>
  <si>
    <t>78%</t>
  </si>
  <si>
    <t>6%</t>
  </si>
  <si>
    <t>65%</t>
  </si>
  <si>
    <t>8%</t>
  </si>
  <si>
    <t>118</t>
  </si>
  <si>
    <t>70</t>
  </si>
  <si>
    <t>47</t>
  </si>
  <si>
    <t>29</t>
  </si>
  <si>
    <t>56</t>
  </si>
  <si>
    <t>28</t>
  </si>
  <si>
    <t>73</t>
  </si>
  <si>
    <t>97</t>
  </si>
  <si>
    <t>10</t>
  </si>
  <si>
    <t>SDLP %</t>
  </si>
  <si>
    <t>7%</t>
  </si>
  <si>
    <t>82%</t>
  </si>
  <si>
    <t>45</t>
  </si>
  <si>
    <t>17</t>
  </si>
  <si>
    <t>112</t>
  </si>
  <si>
    <t>106</t>
  </si>
  <si>
    <t>TUV %</t>
  </si>
  <si>
    <t>5%</t>
  </si>
  <si>
    <t>81%</t>
  </si>
  <si>
    <t>107</t>
  </si>
  <si>
    <t>58</t>
  </si>
  <si>
    <t>24</t>
  </si>
  <si>
    <t>46</t>
  </si>
  <si>
    <t>83</t>
  </si>
  <si>
    <t>100</t>
  </si>
  <si>
    <t>UUP %</t>
  </si>
  <si>
    <t>69%</t>
  </si>
  <si>
    <t>Don't Know (currently) - But I would vote</t>
  </si>
  <si>
    <t>Don't Know (currently) - But I would vote %</t>
  </si>
  <si>
    <t>None - I wouldn't vote/I would spoil my vote</t>
  </si>
  <si>
    <t>None - I wouldn't vote/I would spoil my vote %</t>
  </si>
  <si>
    <t>Green Party</t>
  </si>
  <si>
    <t>15</t>
  </si>
  <si>
    <t>Green Party %</t>
  </si>
  <si>
    <t>64%</t>
  </si>
  <si>
    <t>Other-Unionist: PUP, NI Cons, Indep Unsts etc.</t>
  </si>
  <si>
    <t>Other-Unionist: PUP, NI Cons, Indep Unsts etc. %</t>
  </si>
  <si>
    <t>Aontú</t>
  </si>
  <si>
    <t>Aontú %</t>
  </si>
  <si>
    <t>People Before Profit (PBP)</t>
  </si>
  <si>
    <t>People Before Profit (PBP) %</t>
  </si>
  <si>
    <t>63%</t>
  </si>
  <si>
    <t>Other-Neutral: Indeps (Not Unst/Nat)</t>
  </si>
  <si>
    <t>Other-Neutral: Indeps (Not Unst/Nat) %</t>
  </si>
  <si>
    <t>Gender</t>
  </si>
  <si>
    <t>1049</t>
  </si>
  <si>
    <t>544</t>
  </si>
  <si>
    <t>293</t>
  </si>
  <si>
    <t>417</t>
  </si>
  <si>
    <t>241</t>
  </si>
  <si>
    <t>208</t>
  </si>
  <si>
    <t>177</t>
  </si>
  <si>
    <t>262</t>
  </si>
  <si>
    <t>155</t>
  </si>
  <si>
    <t>268</t>
  </si>
  <si>
    <t>119</t>
  </si>
  <si>
    <t>398</t>
  </si>
  <si>
    <t>186</t>
  </si>
  <si>
    <t>382</t>
  </si>
  <si>
    <t>438</t>
  </si>
  <si>
    <t>307</t>
  </si>
  <si>
    <t>175</t>
  </si>
  <si>
    <t>132</t>
  </si>
  <si>
    <t>65</t>
  </si>
  <si>
    <t>60</t>
  </si>
  <si>
    <t>62</t>
  </si>
  <si>
    <t>125</t>
  </si>
  <si>
    <t>115</t>
  </si>
  <si>
    <t>68</t>
  </si>
  <si>
    <t>81</t>
  </si>
  <si>
    <t>63</t>
  </si>
  <si>
    <t>42</t>
  </si>
  <si>
    <t>77</t>
  </si>
  <si>
    <t>55</t>
  </si>
  <si>
    <t>80</t>
  </si>
  <si>
    <t>156</t>
  </si>
  <si>
    <t>50 %</t>
  </si>
  <si>
    <t>35%</t>
  </si>
  <si>
    <t>33%</t>
  </si>
  <si>
    <t>31%</t>
  </si>
  <si>
    <t>38%</t>
  </si>
  <si>
    <t>46%</t>
  </si>
  <si>
    <t>44%</t>
  </si>
  <si>
    <t>54%</t>
  </si>
  <si>
    <t>40%</t>
  </si>
  <si>
    <t>36%</t>
  </si>
  <si>
    <t>263</t>
  </si>
  <si>
    <t>136</t>
  </si>
  <si>
    <t>127</t>
  </si>
  <si>
    <t>78</t>
  </si>
  <si>
    <t>131</t>
  </si>
  <si>
    <t>36</t>
  </si>
  <si>
    <t>43</t>
  </si>
  <si>
    <t>153</t>
  </si>
  <si>
    <t>66</t>
  </si>
  <si>
    <t>75 %</t>
  </si>
  <si>
    <t>23%</t>
  </si>
  <si>
    <t>42%</t>
  </si>
  <si>
    <t>37%</t>
  </si>
  <si>
    <t>59%</t>
  </si>
  <si>
    <t>30%</t>
  </si>
  <si>
    <t>196</t>
  </si>
  <si>
    <t>99</t>
  </si>
  <si>
    <t>44</t>
  </si>
  <si>
    <t>162</t>
  </si>
  <si>
    <t>138</t>
  </si>
  <si>
    <t>0 %</t>
  </si>
  <si>
    <t>74%</t>
  </si>
  <si>
    <t>143</t>
  </si>
  <si>
    <t>54</t>
  </si>
  <si>
    <t>25 %</t>
  </si>
  <si>
    <t>129</t>
  </si>
  <si>
    <t>69</t>
  </si>
  <si>
    <t>108</t>
  </si>
  <si>
    <t>110</t>
  </si>
  <si>
    <t>102</t>
  </si>
  <si>
    <t>100 %</t>
  </si>
  <si>
    <t>30 %</t>
  </si>
  <si>
    <t>1051</t>
  </si>
  <si>
    <t>221</t>
  </si>
  <si>
    <t>390</t>
  </si>
  <si>
    <t>248</t>
  </si>
  <si>
    <t>158</t>
  </si>
  <si>
    <t>218</t>
  </si>
  <si>
    <t>147</t>
  </si>
  <si>
    <t>120</t>
  </si>
  <si>
    <t>352</t>
  </si>
  <si>
    <t>173</t>
  </si>
  <si>
    <t>95</t>
  </si>
  <si>
    <t>151</t>
  </si>
  <si>
    <t>59</t>
  </si>
  <si>
    <t>101</t>
  </si>
  <si>
    <t>160</t>
  </si>
  <si>
    <t>150</t>
  </si>
  <si>
    <t>84</t>
  </si>
  <si>
    <t>43%</t>
  </si>
  <si>
    <t>48%</t>
  </si>
  <si>
    <t>323</t>
  </si>
  <si>
    <t>178</t>
  </si>
  <si>
    <t>98</t>
  </si>
  <si>
    <t>67</t>
  </si>
  <si>
    <t>93</t>
  </si>
  <si>
    <t>38</t>
  </si>
  <si>
    <t>79</t>
  </si>
  <si>
    <t>53</t>
  </si>
  <si>
    <t>51%</t>
  </si>
  <si>
    <t>91</t>
  </si>
  <si>
    <t>505</t>
  </si>
  <si>
    <t>392</t>
  </si>
  <si>
    <t>242</t>
  </si>
  <si>
    <t>267</t>
  </si>
  <si>
    <t>219</t>
  </si>
  <si>
    <t>443</t>
  </si>
  <si>
    <t>305</t>
  </si>
  <si>
    <t>149</t>
  </si>
  <si>
    <t>88</t>
  </si>
  <si>
    <t>122</t>
  </si>
  <si>
    <t>104</t>
  </si>
  <si>
    <t>72</t>
  </si>
  <si>
    <t>45%</t>
  </si>
  <si>
    <t>41</t>
  </si>
  <si>
    <t>137</t>
  </si>
  <si>
    <t>134</t>
  </si>
  <si>
    <t>124</t>
  </si>
  <si>
    <t>154</t>
  </si>
  <si>
    <t>61%</t>
  </si>
  <si>
    <t>92</t>
  </si>
  <si>
    <t>397</t>
  </si>
  <si>
    <t>252</t>
  </si>
  <si>
    <t>94</t>
  </si>
  <si>
    <t>238</t>
  </si>
  <si>
    <t>165</t>
  </si>
  <si>
    <t>174</t>
  </si>
  <si>
    <t>201</t>
  </si>
  <si>
    <t>96</t>
  </si>
  <si>
    <t>113</t>
  </si>
  <si>
    <t>55%</t>
  </si>
  <si>
    <t>197</t>
  </si>
  <si>
    <t>140</t>
  </si>
  <si>
    <t>109</t>
  </si>
  <si>
    <t>181</t>
  </si>
  <si>
    <t>207</t>
  </si>
  <si>
    <t>442</t>
  </si>
  <si>
    <t>312</t>
  </si>
  <si>
    <t>203</t>
  </si>
  <si>
    <t>130</t>
  </si>
  <si>
    <t>258</t>
  </si>
  <si>
    <t>236</t>
  </si>
  <si>
    <t>60%</t>
  </si>
  <si>
    <t>72%</t>
  </si>
  <si>
    <t>53%</t>
  </si>
  <si>
    <t>58%</t>
  </si>
  <si>
    <t>289</t>
  </si>
  <si>
    <t>141</t>
  </si>
  <si>
    <t>50%</t>
  </si>
  <si>
    <t>199</t>
  </si>
  <si>
    <t>164</t>
  </si>
  <si>
    <t>76</t>
  </si>
  <si>
    <t>546</t>
  </si>
  <si>
    <t>368</t>
  </si>
  <si>
    <t>168</t>
  </si>
  <si>
    <t>250</t>
  </si>
  <si>
    <t>223</t>
  </si>
  <si>
    <t>383</t>
  </si>
  <si>
    <t>214</t>
  </si>
  <si>
    <t>357</t>
  </si>
  <si>
    <t>192</t>
  </si>
  <si>
    <t>82</t>
  </si>
  <si>
    <t>276</t>
  </si>
  <si>
    <t>381</t>
  </si>
  <si>
    <t>180</t>
  </si>
  <si>
    <t>227</t>
  </si>
  <si>
    <t>56%</t>
  </si>
  <si>
    <t>545</t>
  </si>
  <si>
    <t>260</t>
  </si>
  <si>
    <t>440</t>
  </si>
  <si>
    <t>335</t>
  </si>
  <si>
    <t>152</t>
  </si>
  <si>
    <t>52%</t>
  </si>
  <si>
    <t>70%</t>
  </si>
  <si>
    <t>295</t>
  </si>
  <si>
    <t>217</t>
  </si>
  <si>
    <t>437</t>
  </si>
  <si>
    <t>There SHOULD BE a NI Border Referendum in about 3-10 years time</t>
  </si>
  <si>
    <t>354</t>
  </si>
  <si>
    <t>171</t>
  </si>
  <si>
    <t>251</t>
  </si>
  <si>
    <t>There SHOULD BE a NI Border Referendum in about 3-10 years time %</t>
  </si>
  <si>
    <t>There SHOULD NEVER be a NI Border Referendum</t>
  </si>
  <si>
    <t>349</t>
  </si>
  <si>
    <t>205</t>
  </si>
  <si>
    <t>188</t>
  </si>
  <si>
    <t>329</t>
  </si>
  <si>
    <t>302</t>
  </si>
  <si>
    <t>There SHOULD NEVER be a NI Border Referendum %</t>
  </si>
  <si>
    <t>79%</t>
  </si>
  <si>
    <t>84%</t>
  </si>
  <si>
    <t>There SHOULD BE a NI Border Referendum ASAP, i.e. within the next 2 years</t>
  </si>
  <si>
    <t>There SHOULD BE a NI Border Referendum ASAP, i.e. within the next 2 years %</t>
  </si>
  <si>
    <t>There SHOULD BE a NI Border Referendum in about 11-20 years time</t>
  </si>
  <si>
    <t>There SHOULD BE a NI Border Referendum in about 11-20 years time %</t>
  </si>
  <si>
    <t>There SHOULD BE a NI Border Referendum in more than 20 years time</t>
  </si>
  <si>
    <t>There SHOULD BE a NI Border Referendum in more than 20 years time %</t>
  </si>
  <si>
    <t>Don't Know/Not Sure/No Opinion</t>
  </si>
  <si>
    <t>Don't Know/Not Sure/No Opinion %</t>
  </si>
  <si>
    <t>507</t>
  </si>
  <si>
    <t>For Northern Ireland to REMAIN part of the UNITED KINGDOM</t>
  </si>
  <si>
    <t>490</t>
  </si>
  <si>
    <t>204</t>
  </si>
  <si>
    <t>206</t>
  </si>
  <si>
    <t>103</t>
  </si>
  <si>
    <t>415</t>
  </si>
  <si>
    <t>388</t>
  </si>
  <si>
    <t>For Northern Ireland to REMAIN part of the UNITED KINGDOM %</t>
  </si>
  <si>
    <t>49%</t>
  </si>
  <si>
    <t>94%</t>
  </si>
  <si>
    <t>86%</t>
  </si>
  <si>
    <t>100%</t>
  </si>
  <si>
    <t>73%</t>
  </si>
  <si>
    <t>88%</t>
  </si>
  <si>
    <t>For Northern Ireland to LEAVE the UNITED KINGDOM and become part of a UNITED IRELAND</t>
  </si>
  <si>
    <t>366</t>
  </si>
  <si>
    <t>331</t>
  </si>
  <si>
    <t>For Northern Ireland to LEAVE the UNITED KINGDOM and become part of a UNITED IRELAND %</t>
  </si>
  <si>
    <t>99%</t>
  </si>
  <si>
    <t>90%</t>
  </si>
  <si>
    <t>92%</t>
  </si>
  <si>
    <t>Don't Know/Not Sure (currently) - But I would vote</t>
  </si>
  <si>
    <t>Don't Know/Not Sure (currently) - But I would vote %</t>
  </si>
  <si>
    <t>Neither - I wouldn't vote/I would spoil my vote</t>
  </si>
  <si>
    <t>Neither - I wouldn't vote/I would spoil my vote %</t>
  </si>
  <si>
    <t>Nonresponse</t>
  </si>
  <si>
    <t>647</t>
  </si>
  <si>
    <t>301</t>
  </si>
  <si>
    <t>345</t>
  </si>
  <si>
    <t>290</t>
  </si>
  <si>
    <t>194</t>
  </si>
  <si>
    <t>191</t>
  </si>
  <si>
    <t>Nonresponse %</t>
  </si>
  <si>
    <t>68%</t>
  </si>
  <si>
    <t>83%</t>
  </si>
  <si>
    <t>80%</t>
  </si>
  <si>
    <t>Yes</t>
  </si>
  <si>
    <t>403</t>
  </si>
  <si>
    <t>172</t>
  </si>
  <si>
    <t>202</t>
  </si>
  <si>
    <t>Yes %</t>
  </si>
  <si>
    <t>75%</t>
  </si>
  <si>
    <t>76%</t>
  </si>
  <si>
    <t>608</t>
  </si>
  <si>
    <t>275</t>
  </si>
  <si>
    <t>159</t>
  </si>
  <si>
    <t>346</t>
  </si>
  <si>
    <t>321</t>
  </si>
  <si>
    <t>85%</t>
  </si>
  <si>
    <t>255</t>
  </si>
  <si>
    <t>95%</t>
  </si>
  <si>
    <t>939</t>
  </si>
  <si>
    <t>450</t>
  </si>
  <si>
    <t>337</t>
  </si>
  <si>
    <t>210</t>
  </si>
  <si>
    <t>189</t>
  </si>
  <si>
    <t>264</t>
  </si>
  <si>
    <t>377</t>
  </si>
  <si>
    <t>401</t>
  </si>
  <si>
    <t>89%</t>
  </si>
  <si>
    <t>93%</t>
  </si>
  <si>
    <t>91%</t>
  </si>
  <si>
    <t>97%</t>
  </si>
  <si>
    <t>96%</t>
  </si>
  <si>
    <t>879</t>
  </si>
  <si>
    <t>431</t>
  </si>
  <si>
    <t>448</t>
  </si>
  <si>
    <t>334</t>
  </si>
  <si>
    <t>353</t>
  </si>
  <si>
    <t>225</t>
  </si>
  <si>
    <t>246</t>
  </si>
  <si>
    <t>359</t>
  </si>
  <si>
    <t>351</t>
  </si>
  <si>
    <t>343</t>
  </si>
  <si>
    <t>77%</t>
  </si>
  <si>
    <t>781</t>
  </si>
  <si>
    <t>287</t>
  </si>
  <si>
    <t>195</t>
  </si>
  <si>
    <t>292</t>
  </si>
  <si>
    <t>379</t>
  </si>
  <si>
    <t>285</t>
  </si>
  <si>
    <t>360</t>
  </si>
  <si>
    <t>71%</t>
  </si>
  <si>
    <t>67%</t>
  </si>
  <si>
    <t>269</t>
  </si>
  <si>
    <t>860</t>
  </si>
  <si>
    <t>429</t>
  </si>
  <si>
    <t>317</t>
  </si>
  <si>
    <t>193</t>
  </si>
  <si>
    <t>226</t>
  </si>
  <si>
    <t>394</t>
  </si>
  <si>
    <t>374</t>
  </si>
  <si>
    <t>98%</t>
  </si>
  <si>
    <t>190</t>
  </si>
  <si>
    <t>878</t>
  </si>
  <si>
    <t>451</t>
  </si>
  <si>
    <t>167</t>
  </si>
  <si>
    <t>233</t>
  </si>
  <si>
    <t>163</t>
  </si>
  <si>
    <t>828</t>
  </si>
  <si>
    <t>406</t>
  </si>
  <si>
    <t>423</t>
  </si>
  <si>
    <t>135</t>
  </si>
  <si>
    <t>298</t>
  </si>
  <si>
    <t>378</t>
  </si>
  <si>
    <t>239</t>
  </si>
  <si>
    <t>931</t>
  </si>
  <si>
    <t>446</t>
  </si>
  <si>
    <t>485</t>
  </si>
  <si>
    <t>370</t>
  </si>
  <si>
    <t>282</t>
  </si>
  <si>
    <t>435</t>
  </si>
  <si>
    <t>452</t>
  </si>
  <si>
    <t>230</t>
  </si>
  <si>
    <t>372</t>
  </si>
  <si>
    <t>I would find it almost impossible to accept</t>
  </si>
  <si>
    <t>324</t>
  </si>
  <si>
    <t>166</t>
  </si>
  <si>
    <t>284</t>
  </si>
  <si>
    <t>I would find it almost impossible to accept %</t>
  </si>
  <si>
    <t>I would t be happy, but I could live with it</t>
  </si>
  <si>
    <t>I would happily accept the result</t>
  </si>
  <si>
    <t>I would happily accept the result %</t>
  </si>
  <si>
    <t>Don't Kw/t sure/ Opinion</t>
  </si>
  <si>
    <t>I support Northern Ireland remaining part of the UK now, and in the future</t>
  </si>
  <si>
    <t>454</t>
  </si>
  <si>
    <t>270</t>
  </si>
  <si>
    <t>200</t>
  </si>
  <si>
    <t>408</t>
  </si>
  <si>
    <t>I support Northern Ireland remaining part of the UK now, and in the future %</t>
  </si>
  <si>
    <t>I would support a united Ireland (however defined) now, or in the near future (i.e. in 1-10 years time)</t>
  </si>
  <si>
    <t>339</t>
  </si>
  <si>
    <t>310</t>
  </si>
  <si>
    <t>I would support a united Ireland (however defined) now, or in the near future (i.e. in 1-10 years time) %</t>
  </si>
  <si>
    <t>I would, or may, support a united Ireland (however defined) in 11-20 years time (or beyond)</t>
  </si>
  <si>
    <t>I would, or may, support a united Ireland (however defined) in 11-20 years time (or beyond) %</t>
  </si>
  <si>
    <t>Don't Know/Not sure/No Opinion</t>
  </si>
  <si>
    <t>Don't Know/Not sure/No Opinion %</t>
  </si>
  <si>
    <t>NO</t>
  </si>
  <si>
    <t>811</t>
  </si>
  <si>
    <t>400</t>
  </si>
  <si>
    <t>411</t>
  </si>
  <si>
    <t>271</t>
  </si>
  <si>
    <t>344</t>
  </si>
  <si>
    <t>342</t>
  </si>
  <si>
    <t>347</t>
  </si>
  <si>
    <t>NO %</t>
  </si>
  <si>
    <t>YES</t>
  </si>
  <si>
    <t>YES %</t>
  </si>
  <si>
    <t>555</t>
  </si>
  <si>
    <t>322</t>
  </si>
  <si>
    <t>232</t>
  </si>
  <si>
    <t>279</t>
  </si>
  <si>
    <t>412</t>
  </si>
  <si>
    <t>278</t>
  </si>
  <si>
    <t>256</t>
  </si>
  <si>
    <t>562</t>
  </si>
  <si>
    <t>273</t>
  </si>
  <si>
    <t>385</t>
  </si>
  <si>
    <t>632</t>
  </si>
  <si>
    <t>161</t>
  </si>
  <si>
    <t>320</t>
  </si>
  <si>
    <t>327</t>
  </si>
  <si>
    <t>253</t>
  </si>
  <si>
    <t>Other %</t>
  </si>
  <si>
    <t>Sinn Fein %</t>
  </si>
  <si>
    <t>Alliance %</t>
  </si>
  <si>
    <t>Green %</t>
  </si>
  <si>
    <t>Aontu %</t>
  </si>
  <si>
    <t>PBP %</t>
  </si>
  <si>
    <t xml:space="preserve">Where referenced in this document the following abbreviations and acronyms are used: NI - Northern Ireland, LT – LucidTalk, UK – United Kingdom, BPC – British Polling Council, AIMRO - Association of Irish Market Research Organisations.
</t>
  </si>
  <si>
    <t>PNTS CR</t>
  </si>
  <si>
    <t>=</t>
  </si>
  <si>
    <t xml:space="preserve"> Prefer not to say - Can't Remember</t>
  </si>
  <si>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</si>
  <si>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</si>
  <si>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</si>
  <si>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</si>
  <si>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 xml:space="preserve">This is a ‘Contents’ page with ‘live’ links to each of the poll question results, – and to return to this ‘Contents’ page, there is a ‘Return to Contents’ button at the top left of each table. So this should allow easy navigation around the poll results tables. </t>
  </si>
  <si>
    <t>Contents</t>
  </si>
  <si>
    <t>Question wording in the 'Contents' maybe a shortened version of the actual poll question used in the poll-survey. Please see the actual poll question results page for each poll question, for the full exact wording of the applicable poll question.</t>
  </si>
  <si>
    <r>
      <t xml:space="preserve">POLL QUESTION 1  - NI ASSEMBLY ELECTION. If a NI Assembly Election were to be held tomorrow which political party would you vote for as FIRST PREFERENCE? </t>
    </r>
    <r>
      <rPr>
        <b/>
        <sz val="14"/>
        <color theme="9" tint="-0.499984740745262"/>
        <rFont val="Bahnschrift"/>
        <family val="2"/>
      </rPr>
      <t>- Excluding Don't Know/Undecideds</t>
    </r>
  </si>
  <si>
    <t>CNR = Cannot Remember</t>
  </si>
  <si>
    <t>GENDER</t>
  </si>
  <si>
    <t>AGE-GROUP</t>
  </si>
  <si>
    <t>SOCIOECONOMIC STATUS</t>
  </si>
  <si>
    <t>NI Region - Residence Area (see description)</t>
  </si>
  <si>
    <t>NI Assembly Election Vote 2022: CNR = Catholic/Nationalist/Republican, PUL = Protestant/Unionist/Loyalist</t>
  </si>
  <si>
    <t>NI Constitutional VOTING BLOCK</t>
  </si>
  <si>
    <t>COMMUNITY (Religion)</t>
  </si>
  <si>
    <t>TOTAL</t>
  </si>
  <si>
    <t>18-34 years age-group</t>
  </si>
  <si>
    <t>35-44 years age-group</t>
  </si>
  <si>
    <t>45-54 years age-group</t>
  </si>
  <si>
    <t>55-64 years age-group</t>
  </si>
  <si>
    <t>65+ years age-group</t>
  </si>
  <si>
    <t>ABC1 i.e. "Middle Class"</t>
  </si>
  <si>
    <t>C2DE i.e. "Working Class"</t>
  </si>
  <si>
    <t xml:space="preserve">Others - Retired, Students, Non-Salaried etc. </t>
  </si>
  <si>
    <t>Belfast - 4 Belfast Constituencies</t>
  </si>
  <si>
    <t>East - E&amp;S Antrim, N. Down, Lagan valley</t>
  </si>
  <si>
    <t>North - N. Antrim, E. Londonderry, Foyle</t>
  </si>
  <si>
    <t>South - S'ford, U. Bann, S. Down, Newry&amp; Armagh</t>
  </si>
  <si>
    <t>West - F&amp;ST, Mid Ulster, W. Tyrone</t>
  </si>
  <si>
    <t>People-Before-Profit (PBP)</t>
  </si>
  <si>
    <t>Others e.g. IRSP, NI Cons, Workers party, Independents</t>
  </si>
  <si>
    <t>Non-Voters at the 2022 NIA election</t>
  </si>
  <si>
    <t>NATIONALIST/ REPUBLICAN</t>
  </si>
  <si>
    <t>NEUTRAL - Non-alligned/ Constitutionally Neutral - Non assigned/Can't determine</t>
  </si>
  <si>
    <t>Undetermined/ Unidentified</t>
  </si>
  <si>
    <t>UNIONIST</t>
  </si>
  <si>
    <t>SINN FEIN</t>
  </si>
  <si>
    <t>ALLIANCE</t>
  </si>
  <si>
    <t>GREEN PARTY</t>
  </si>
  <si>
    <t>PEOPLE BEFORE PROFIT(PBP)</t>
  </si>
  <si>
    <t>(a) OTHERS + Independents etc.</t>
  </si>
  <si>
    <t>(a) Independents, Independent Unionists, PUP, IRSP, The Workers party, NI Conservatives, etc.</t>
  </si>
  <si>
    <t>NB Subsamples from any cross-breaks or 'drill-downs' into the data results, will be subject to a higher margin of error, and conclusions drawn from cross-breaks with very small sub-samples should be treated with caution.</t>
  </si>
  <si>
    <t>NOTES RELATED TO WEIGHTING CALCULATIONS AND ANALYSIS:</t>
  </si>
  <si>
    <r>
      <t xml:space="preserve">Notes: </t>
    </r>
    <r>
      <rPr>
        <b/>
        <sz val="11"/>
        <color rgb="FF000000"/>
        <rFont val="Bahnschrift"/>
        <family val="2"/>
      </rPr>
      <t>NI Region/Area is analysed as follows: by the NI constituencies which we record:</t>
    </r>
    <r>
      <rPr>
        <sz val="11"/>
        <color rgb="FF000000"/>
        <rFont val="Bahnschrift"/>
        <family val="2"/>
      </rPr>
      <t xml:space="preserve">
</t>
    </r>
    <r>
      <rPr>
        <b/>
        <sz val="11"/>
        <color rgb="FF000000"/>
        <rFont val="Bahnschrift"/>
        <family val="2"/>
      </rPr>
      <t>Belfast/Belfast area</t>
    </r>
    <r>
      <rPr>
        <sz val="11"/>
        <color rgb="FF000000"/>
        <rFont val="Bahnschrift"/>
        <family val="2"/>
      </rPr>
      <t xml:space="preserve"> - the 4 Belfast constituencies (North, South, East, and West)                                                                                                                                                  </t>
    </r>
    <r>
      <rPr>
        <b/>
        <sz val="11"/>
        <color rgb="FF000000"/>
        <rFont val="Bahnschrift"/>
        <family val="2"/>
      </rPr>
      <t>East NI</t>
    </r>
    <r>
      <rPr>
        <sz val="11"/>
        <color rgb="FF000000"/>
        <rFont val="Bahnschrift"/>
        <family val="2"/>
      </rPr>
      <t xml:space="preserve"> - North Down/Lagan Valley/South Antrim/East Antrim
</t>
    </r>
    <r>
      <rPr>
        <b/>
        <sz val="11"/>
        <color rgb="FF000000"/>
        <rFont val="Bahnschrift"/>
        <family val="2"/>
      </rPr>
      <t>South NI</t>
    </r>
    <r>
      <rPr>
        <sz val="11"/>
        <color rgb="FF000000"/>
        <rFont val="Bahnschrift"/>
        <family val="2"/>
      </rPr>
      <t xml:space="preserve"> – South Down/Strangford/Newry and Armagh/Upper Bann   
</t>
    </r>
    <r>
      <rPr>
        <b/>
        <sz val="11"/>
        <color rgb="FF000000"/>
        <rFont val="Bahnschrift"/>
        <family val="2"/>
      </rPr>
      <t xml:space="preserve">West NI </t>
    </r>
    <r>
      <rPr>
        <sz val="11"/>
        <color rgb="FF000000"/>
        <rFont val="Bahnschrift"/>
        <family val="2"/>
      </rPr>
      <t xml:space="preserve">- Fermanagh and South Tyrone/Mid-Ulster/West Tyrone, 
</t>
    </r>
    <r>
      <rPr>
        <b/>
        <sz val="11"/>
        <color rgb="FF000000"/>
        <rFont val="Bahnschrift"/>
        <family val="2"/>
      </rPr>
      <t>North NI</t>
    </r>
    <r>
      <rPr>
        <sz val="11"/>
        <color rgb="FF000000"/>
        <rFont val="Bahnschrift"/>
        <family val="2"/>
      </rPr>
      <t xml:space="preserve"> - Foyle/East Londonderry/North Antrim 
</t>
    </r>
    <r>
      <rPr>
        <b/>
        <u/>
        <sz val="11"/>
        <color rgb="FF000000"/>
        <rFont val="Arial"/>
        <family val="2"/>
      </rPr>
      <t/>
    </r>
  </si>
  <si>
    <t>CONSTITUTIONAL POSITION - NORTHERN IRELAND     - Neutral = typically Alliance, Green, Independents voter group, and 'Others', Unionists = Those who vote for Unionist parties + people from a Unionist heritage background, Nationalist and/or Republican = Those who vote for SDLP/Sinn Fein + people from a Nationalist/Republican heritage background.</t>
  </si>
  <si>
    <t xml:space="preserve">Specific Weighting - related to NI CONSTITUTIONAL POSITION - NORTHERN IRELAND    : via Political Community Background: </t>
  </si>
  <si>
    <t xml:space="preserve">CONSTITUTIONAL POSITION - NORTHERN IRELAND     - Weightings: the weightings shown on the adjacent table are calculated based on data such as the 2016, 2017, and 2022 Northern Ireland (NI) elections, NI census estimates, and electorate election figures for gender, age, religion, constituency etc. This data analysis was then combined with previous polling information and results from LucidTalk NI polls in the last 3 years for party and CONSTITUTIONAL POSITION - NORTHERN IRELAND    . Strongly Unionist or Nationalist/Republican = Committed over a long time period, and a consistent Unionist or Nationalist/Republican voter respectively. Broadly-Mildly Unionist or Nationalist/Republican = 'Mostly' support that specific position, but intermittently, and are intermittent voters for that respective political position. Neutral = = typically Alliance, Green, Independents voter group, and 'Others'.     </t>
  </si>
  <si>
    <r>
      <t xml:space="preserve">QUESTION 1. NI ASSEMBLY ELECTION: If a NI Assembly Election were to be held tomorrow which political party would you vote for as FIRST PREFERENCE? </t>
    </r>
    <r>
      <rPr>
        <b/>
        <sz val="20"/>
        <color rgb="FF0070C0"/>
        <rFont val="Bahnschrift"/>
        <family val="2"/>
      </rPr>
      <t>- Base Results exc. Don't Know/Undecideds</t>
    </r>
  </si>
  <si>
    <t>Age-Group - By six separate age-groups</t>
  </si>
  <si>
    <t>Socio-Economic Group - Social Grade</t>
  </si>
  <si>
    <t>NI Region - Residence Area (see description in Front-Page Introduction)</t>
  </si>
  <si>
    <t>2022 NI Assembly Election Past-Vote: CNR = Catholic/Nationalist/Republican, PUL = Protestant/Unionist/Loyalist</t>
  </si>
  <si>
    <t>Community-Religion</t>
  </si>
  <si>
    <r>
      <t xml:space="preserve">Total/% </t>
    </r>
    <r>
      <rPr>
        <b/>
        <sz val="9"/>
        <color rgb="FFFFFFFF"/>
        <rFont val="Arial Narrow"/>
        <family val="2"/>
      </rPr>
      <t>- exc.   Don't Knows/Non-Voters</t>
    </r>
  </si>
  <si>
    <r>
      <t xml:space="preserve">Total/% </t>
    </r>
    <r>
      <rPr>
        <b/>
        <sz val="9"/>
        <color rgb="FFFFFFFF"/>
        <rFont val="Arial Narrow"/>
        <family val="2"/>
      </rPr>
      <t xml:space="preserve">- exc.   Don't Knows/Non-Voters + final percentage rounding and 'Likelihood to vote' weightings applied </t>
    </r>
  </si>
  <si>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</si>
  <si>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</si>
  <si>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</si>
  <si>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</si>
  <si>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</si>
  <si>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Constitutionally Neutral - Non assigned/Can't determine</t>
  </si>
  <si>
    <r>
      <t xml:space="preserve">QUESTION 1. NI ASSEMBLY ELECTION: If a NI Assembly Election were to be held tomorrow which political party would you vote for as FIRST PREFERENCE? </t>
    </r>
    <r>
      <rPr>
        <b/>
        <sz val="20"/>
        <color rgb="FF0070C0"/>
        <rFont val="Bahnschrift"/>
        <family val="2"/>
      </rPr>
      <t>- Base Results inc. Don't Know/Undecideds</t>
    </r>
  </si>
  <si>
    <t>Other Religion - Prefer not to say</t>
  </si>
  <si>
    <r>
      <t xml:space="preserve">Total/% </t>
    </r>
    <r>
      <rPr>
        <b/>
        <sz val="9"/>
        <color rgb="FFFFFFFF"/>
        <rFont val="Arial Narrow"/>
        <family val="2"/>
      </rPr>
      <t>- inc. Don't Knows/Non-Voters</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</si>
  <si>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Q2.1: Michelle O'Neill - NI First Minister - Executive Office: OFMDFM</t>
    </r>
  </si>
  <si>
    <t>LucidTalk - Northern Ireland (NI)-Wide Winter NI 'Tracker' Poll-Project - February 2025: Data Results - Unweighted and Weighted/NI Representative sample (3,001 NI-Wide responses - 1,050 final weighted sample)</t>
  </si>
  <si>
    <r>
      <t xml:space="preserve">Total/% </t>
    </r>
    <r>
      <rPr>
        <b/>
        <sz val="9"/>
        <color rgb="FFFFFFFF"/>
        <rFont val="Arial Narrow"/>
        <family val="2"/>
      </rPr>
      <t>- exc.   Don't Knows/Non-Voters - to one decimal place as forecast by LT internal modeling</t>
    </r>
  </si>
  <si>
    <t>QUESTION 3. - In principle, do you think there should, or should not, be a Referendum (i.e. "a Border Poll”) on whether Northern Ireland stays in the United Kingdom or joins a united Ireland - at some point now, or in the future?</t>
  </si>
  <si>
    <t>QUESTION 4. - If there were a referendum (i.e. a ‘Border poll’) on the constitutional position of Northern Ireland within the week, - How would you vote?</t>
  </si>
  <si>
    <r>
      <t xml:space="preserve">QUESTION 6. - </t>
    </r>
    <r>
      <rPr>
        <b/>
        <i/>
        <sz val="14"/>
        <color rgb="FF000000"/>
        <rFont val="Bahnschrift"/>
        <family val="2"/>
      </rPr>
      <t>PRO 'NI to remain in the UK' or UNDECIDED VOTERS ONLY: This question is only being directed to those who indicated they would vote for NI to remain in the UK in a NI Border Poll OR indicated they would vote in a NI Border Poll, but were currently undecided</t>
    </r>
    <r>
      <rPr>
        <b/>
        <sz val="20"/>
        <color rgb="FF000000"/>
        <rFont val="Bahnschrift"/>
        <family val="2"/>
      </rPr>
      <t>. How would you react if a NI 'Border Poll' Referendum took place, and the result was pro-Irish unity?</t>
    </r>
  </si>
  <si>
    <t>Total/% - rounded up to 100% results: Non Nationalist/Republican voters only</t>
  </si>
  <si>
    <t>I would not be happy, but I could live with it %</t>
  </si>
  <si>
    <t>QUESTION 7. - Do you have an aspiration towards, and/or do you think there should be, a united Ireland (however defined) - either now, or in the near future (in 1-10 years), - or in 11-20 years time (or beyond)?...</t>
  </si>
  <si>
    <t>Age-Group - By five separate age-groups</t>
  </si>
  <si>
    <t>LUCIDTALK - NI 'Tracker' POLL-PROJECT - Winter 2025: MAIN RESULTS SUMMARY - 3,001 base responses. 1,050 NI representative sample(weighted): Poll Period - 14th to 17th February 2025</t>
  </si>
  <si>
    <t>BASE: All respondents - 3,001 NI representative sample (weighted): LT NI-Wide Tracker Poll - February 2025</t>
  </si>
  <si>
    <t>LucidTalk Winter 2025 Poll:                           QUESTION 1  - NI ASSEMBLY ELECTION. If a NI Assembly Election were to be held tomorrow which political party would you vote for as FIRST PREFERENCE? - Excluding Don't Know/Undecideds</t>
  </si>
  <si>
    <t>Other + Mixed: Catholic/ Protestant/ Prefer not to say</t>
  </si>
  <si>
    <t>Some column totals may add-up to 1%/2% more or less than 100% due to rounding</t>
  </si>
  <si>
    <t>Non % Nos (Nos in lighter type) represent ‘weighted down’ respondent Nos, and not actual ‘real live’ respondent Nos. This is because the project had a NI base sample No. of 3,001, and used a NI weighted modelled representative sample of 1,050/1,051 modelled from the base 3,001 response dataset, - therefore a respondent No. of e.g. 30-40 in the data-results tables presented here, could represent an actual ‘live respondent’ No. of 70-120 from the 3,001 main NI base sample etc.</t>
  </si>
  <si>
    <t>QUESTION 5. - If there were a NI Border Poll, - What are the main criteria and issues that you would consider when deciding which way to vote in a NI Border Poll? Q5.1 Whether a united Ireland, and/or transition to a united Ireland, would result in violence?</t>
  </si>
  <si>
    <t>QUESTION 8. - New plans to set pay levels for members of the NI Assembly (MLAs) have been introduced in the Assembly, which could see MLA salaries rise by £19,000 - from the current salary of £51,500 per annum. Do you agree with such an increase?</t>
  </si>
  <si>
    <t>QUESTION 9. - Should NI politicians travel to a White House reception hosted by President Trump for St Patrick’s Day?</t>
  </si>
  <si>
    <r>
      <t xml:space="preserve">QUESTION 10. - BACKGROUND: </t>
    </r>
    <r>
      <rPr>
        <b/>
        <i/>
        <sz val="14"/>
        <color theme="1" tint="0.34998626667073579"/>
        <rFont val="Bahnschrift"/>
        <family val="2"/>
      </rPr>
      <t>An inquest recently ruled that the use of lethal force by SAS soldiers was unjustified when they opened fire killing four IRA men at Clonoe, County Tyrone, in 1992</t>
    </r>
    <r>
      <rPr>
        <b/>
        <sz val="20"/>
        <color rgb="FF000000"/>
        <rFont val="Bahnschrift"/>
        <family val="2"/>
      </rPr>
      <t>. In this context, and in the wider context of the 'Troubles', should security forces be granted immunity for Troubles-era incidents?</t>
    </r>
  </si>
  <si>
    <t>QUESTION 11. - Do you think weather events like Storm Éowyn are at least partly caused by climate change?</t>
  </si>
  <si>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Q2.3: CAOIMHE ARCHIBALD - Department of Finance</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</si>
  <si>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Q2.4: CONOR MURPHY - Department for the Economy</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</si>
  <si>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Q2.5: NAOMI LONG - Department of Justice</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</si>
  <si>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Q2.2: Emma Little-Pengelly - NI Deputy First Minister - Executive Office: OFMDFM</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</si>
  <si>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Q2.6: MIKE NESBITT - Department of Health</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</si>
  <si>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Q2.7: PAUL GIVAN - Department of Education</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</si>
  <si>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Q2.8: ANDREW MUIR - Department of Agriculture, Environment, and Rural Affairs</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</si>
  <si>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Q2.9: JOHN O'DOWD - Department for Infrastructure</t>
    </r>
  </si>
  <si>
    <r>
      <t xml:space="preserve">QUESTION 2. - </t>
    </r>
    <r>
      <rPr>
        <b/>
        <i/>
        <sz val="14"/>
        <color rgb="FF000000"/>
        <rFont val="Bahnschrift"/>
        <family val="2"/>
      </rPr>
      <t>The NI Political Institutions (NI Assembly and NI Executive) have been up and working for just over 1 year since their restoration in February 2024.</t>
    </r>
    <r>
      <rPr>
        <b/>
        <sz val="20"/>
        <color rgb="FF000000"/>
        <rFont val="Bahnschrift"/>
        <family val="2"/>
      </rPr>
      <t xml:space="preserve"> In this context, how do you rate the performance of each of the NI Executive Ministers and their departments? Q2.10: GORDON LYONS - Department for Communities</t>
    </r>
  </si>
  <si>
    <t>QUESTION 5. - If there were a NI Border Poll, - What are the main criteria and issues that you would consider when deciding which way to vote in a NI Border Poll? Q5.2 How a united Ireland would be governed e.g. centrally or federally (e.g. with a devolved administration at Stormont)</t>
  </si>
  <si>
    <t>QUESTION 5. - If there were a NI Border Poll, - What are the main criteria and issues that you would consider when deciding which way to vote in a NI Border Poll? Q5.3 How a united Ireland would affect the NI(UK) Health service, and Welfare systems (social care, DLA)</t>
  </si>
  <si>
    <t>QUESTION 5. - If there were a NI Border Poll, - What are the main criteria and issues that you would consider when deciding which way to vote in a NI Border Poll? Q5.4 How minorities, e.g. the NI Unionists, would be treated in a united Ireland</t>
  </si>
  <si>
    <t>QUESTION 5. - If there were a NI Border Poll, - What are the main criteria and issues that you would consider when deciding which way to vote in a NI Border Poll? Q5.5 How a united Ireland would impact the NI economy e.g. jobs, investment, etc.</t>
  </si>
  <si>
    <t>QUESTION 5. - If there were a NI Border Poll, - What are the main criteria and issues that you would consider when deciding which way to vote in a NI Border Poll? Q5.6 I am 'Irish', and I feel 'Irish' - so I would probably vote "pro a united Ireland" (but that's not the only criterion I would consider)</t>
  </si>
  <si>
    <t>QUESTION 5. - If there were a NI Border Poll, - What are the main criteria and issues that you would consider when deciding which way to vote in a NI Border Poll? Q5.7 I am 'British', and I feel 'British' - so I would probably vote "pro NI to remain in the UK" (but that's not the only criterion I would consider)</t>
  </si>
  <si>
    <t>QUESTION 5. - If there were a NI Border Poll, - What are the main criteria and issues that you would consider when deciding which way to vote in a NI Border Poll? Q5.8 None of the above - I would vote "pro NI in the UK", regardless of any economic, social, or other issues/topics. It's a 'Nationality' issue - I am British i.e. it's 'who I am'/'how I feel'.</t>
  </si>
  <si>
    <t>QUESTION 5. - If there were a NI Border Poll, - What are the main criteria and issues that you would consider when deciding which way to vote in a NI Border Poll? Q5.9 None of the above - I would vote "pro a united Ireland", regardless of any economic, social, or other issues/topics. It's a 'Nationality' issue - I am Irish i.e. it's 'who I am'/'how I feel'.</t>
  </si>
  <si>
    <t>VERSION 1: 3rd March 2025</t>
  </si>
  <si>
    <t>FULL RESULTS: DATA TABLES - Weighted and Unweighted (All Responses) - 3,001/1,050 responses used in final weighted NI representative sample</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</si>
  <si>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NI CONSTITUTIONAL VOTING BLOCK - NORTHERN IRELAND (Unionist, Nationalist, etc.), and Community (Protestant, R. Catholic, etc.).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</si>
  <si>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t>METHODOLOGY: Polling was carried out by Belfast based polling and market research company LucidTalk. The project was carried out online for a period of 4 days from 14th to 17th February 2025. The project targeted the established Northern Ireland (NI) LucidTalk online Opinion Panel (16,000+ members) which is balanced by gender, age-group, area of residence, and community background, in order to be demographically representative of Northern Ireland. 3,001 full responses were received. A data auditing process was then carried out to ensure all completed poll-surveys were genuine 'one-person, one-vote' responses, and this resulted in 1,050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</si>
  <si>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1,050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2019, and 2024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</si>
  <si>
    <t>LucidTalk - Belfast Telegraph Winter 2025 NI 'Tracker' Poll (February 2025) - Data-Table Poll Results</t>
  </si>
  <si>
    <t xml:space="preserve">LucidTalk - Northern Ireland (NI)-Wide BELFAST TELEGRAPH 'Winter' 2025 'Tracker' Poll-Project: February 2025:  Data Results - Weighted/NI Representative sample: 3,001 Responses.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</si>
</sst>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2" x14ac:knownFonts="1">
    <font>
      <sz val="11"/>
      <color rgb="FF000000"/>
      <name val="Calibri"/>
      <family val="2"/>
      <scheme val="minor"/>
    </font>
    <font>
      <sz val="11"/>
      <color theme="1"/>
      <name val="Calibri"/>
      <family val="2"/>
      <scheme val="minor"/>
    </font>
    <font>
      <sz val="11"/>
      <color theme="1"/>
      <name val="Calibri"/>
      <family val="2"/>
      <scheme val="minor"/>
    </font>
    <font>
      <sz val="11"/>
      <color rgb="FF000000"/>
      <name val="Arial Narrow"/>
    </font>
    <font>
      <sz val="11"/>
      <color rgb="FFA9A9A9"/>
      <name val="Arial Narrow"/>
    </font>
    <font>
      <b/>
      <sz val="11"/>
      <color theme="1"/>
      <name val="Calibri"/>
      <family val="2"/>
      <scheme val="minor"/>
    </font>
    <font>
      <b/>
      <sz val="11"/>
      <color rgb="FF000000"/>
      <name val="Calibri"/>
      <family val="2"/>
    </font>
    <font>
      <b/>
      <sz val="14"/>
      <color rgb="FF000000"/>
      <name val="Calibri"/>
      <family val="2"/>
    </font>
    <font>
      <b/>
      <sz val="11"/>
      <color rgb="FF000000"/>
      <name val="Calibri"/>
      <family val="2"/>
      <scheme val="minor"/>
    </font>
    <font>
      <sz val="11"/>
      <color rgb="FF000000"/>
      <name val="Calibri"/>
      <family val="2"/>
    </font>
    <font>
      <sz val="14"/>
      <color rgb="FFFFFFFF"/>
      <name val="Arial Narrow"/>
      <family val="2"/>
    </font>
    <font>
      <b/>
      <sz val="18"/>
      <color rgb="FF000000"/>
      <name val="Calibri"/>
      <family val="2"/>
      <scheme val="minor"/>
    </font>
    <font>
      <b/>
      <sz val="14"/>
      <color rgb="FF000000"/>
      <name val="Calibri"/>
      <family val="2"/>
      <scheme val="minor"/>
    </font>
    <font>
      <b/>
      <sz val="12"/>
      <color theme="1"/>
      <name val="Calibri"/>
      <family val="2"/>
    </font>
    <font>
      <b/>
      <sz val="12"/>
      <color theme="1"/>
      <name val="Calibri"/>
      <family val="2"/>
      <scheme val="minor"/>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
      <b/>
      <u/>
      <sz val="28"/>
      <color rgb="FF000000"/>
      <name val="Calibri"/>
      <family val="2"/>
    </font>
    <font>
      <b/>
      <u/>
      <sz val="24"/>
      <color rgb="FF000000"/>
      <name val="Calibri"/>
      <family val="2"/>
    </font>
    <font>
      <u/>
      <sz val="11"/>
      <color theme="10"/>
      <name val="Calibri"/>
      <family val="2"/>
      <scheme val="minor"/>
    </font>
    <font>
      <u/>
      <sz val="16"/>
      <color theme="10"/>
      <name val="Calibri"/>
      <family val="2"/>
      <scheme val="minor"/>
    </font>
    <font>
      <b/>
      <u/>
      <sz val="16"/>
      <color rgb="FF0070C0"/>
      <name val="Calibri"/>
      <family val="2"/>
      <scheme val="minor"/>
    </font>
    <font>
      <sz val="11"/>
      <color rgb="FF000000"/>
      <name val="Bahnschrift"/>
      <family val="2"/>
    </font>
    <font>
      <b/>
      <u/>
      <sz val="18"/>
      <color theme="10"/>
      <name val="Bahnschrift"/>
      <family val="2"/>
    </font>
    <font>
      <b/>
      <sz val="14"/>
      <color rgb="FF000000"/>
      <name val="Bahnschrift"/>
      <family val="2"/>
    </font>
    <font>
      <b/>
      <sz val="14"/>
      <color theme="9" tint="-0.499984740745262"/>
      <name val="Bahnschrift"/>
      <family val="2"/>
    </font>
    <font>
      <b/>
      <sz val="10"/>
      <color theme="1"/>
      <name val="Calibri"/>
      <family val="2"/>
      <scheme val="minor"/>
    </font>
    <font>
      <b/>
      <sz val="14"/>
      <color theme="1"/>
      <name val="Calibri"/>
      <family val="2"/>
      <scheme val="minor"/>
    </font>
    <font>
      <b/>
      <sz val="8"/>
      <color theme="1"/>
      <name val="Calibri"/>
      <family val="2"/>
      <scheme val="minor"/>
    </font>
    <font>
      <sz val="11"/>
      <color rgb="FF000000"/>
      <name val="Arial Narrow"/>
      <family val="2"/>
    </font>
    <font>
      <sz val="14"/>
      <color rgb="FF000000"/>
      <name val="Arial Narrow"/>
      <family val="2"/>
    </font>
    <font>
      <b/>
      <sz val="8"/>
      <color rgb="FF000000"/>
      <name val="Calibri"/>
      <family val="2"/>
      <scheme val="minor"/>
    </font>
    <font>
      <b/>
      <sz val="11"/>
      <color rgb="FF000000"/>
      <name val="Bahnschrift"/>
      <family val="2"/>
    </font>
    <font>
      <b/>
      <u/>
      <sz val="11"/>
      <color rgb="FF000000"/>
      <name val="Arial"/>
      <family val="2"/>
    </font>
    <font>
      <b/>
      <sz val="16"/>
      <color rgb="FFFF0000"/>
      <name val="Calibri"/>
      <family val="2"/>
      <scheme val="minor"/>
    </font>
    <font>
      <sz val="20"/>
      <color rgb="FF000000"/>
      <name val="Bahnschrift"/>
      <family val="2"/>
    </font>
    <font>
      <b/>
      <sz val="20"/>
      <color rgb="FF000000"/>
      <name val="Bahnschrift"/>
      <family val="2"/>
    </font>
    <font>
      <b/>
      <sz val="20"/>
      <color rgb="FF0070C0"/>
      <name val="Bahnschrift"/>
      <family val="2"/>
    </font>
    <font>
      <b/>
      <sz val="9"/>
      <color rgb="FFFFFFFF"/>
      <name val="Arial Narrow"/>
      <family val="2"/>
    </font>
    <font>
      <b/>
      <sz val="24"/>
      <color rgb="FFFFFFFF"/>
      <name val="Arial Narrow"/>
      <family val="2"/>
    </font>
    <font>
      <sz val="11"/>
      <color rgb="FFFFFFFF"/>
      <name val="Arial Narrow"/>
      <family val="2"/>
    </font>
    <font>
      <b/>
      <sz val="14"/>
      <color rgb="FFFFFFFF"/>
      <name val="Arial Narrow"/>
      <family val="2"/>
    </font>
    <font>
      <sz val="14"/>
      <color rgb="FFA9A9A9"/>
      <name val="Arial Narrow"/>
      <family val="2"/>
    </font>
    <font>
      <sz val="14"/>
      <color theme="1"/>
      <name val="Arial Narrow"/>
      <family val="2"/>
    </font>
    <font>
      <b/>
      <i/>
      <sz val="14"/>
      <color rgb="FF000000"/>
      <name val="Bahnschrift"/>
      <family val="2"/>
    </font>
    <font>
      <b/>
      <sz val="12"/>
      <color rgb="FFFFFFFF"/>
      <name val="Arial Narrow"/>
      <family val="2"/>
    </font>
    <font>
      <b/>
      <i/>
      <sz val="14"/>
      <color theme="1" tint="0.34998626667073579"/>
      <name val="Bahnschrift"/>
      <family val="2"/>
    </font>
    <font>
      <b/>
      <sz val="16"/>
      <color rgb="FFFF0000"/>
      <name val="Bahnschrift"/>
      <family val="2"/>
    </font>
  </fonts>
  <fills count="7">
    <fill>
      <patternFill patternType="none"/>
    </fill>
    <fill>
      <patternFill patternType="gray125"/>
    </fill>
    <fill>
      <patternFill patternType="solid">
        <fgColor rgb="FF1F334B"/>
      </patternFill>
    </fill>
    <fill>
      <patternFill patternType="solid">
        <fgColor rgb="FF4F81BD"/>
      </patternFill>
    </fill>
    <fill>
      <patternFill patternType="solid">
        <fgColor rgb="FFFFFF00"/>
        <bgColor indexed="64"/>
      </patternFill>
    </fill>
    <fill>
      <patternFill patternType="solid">
        <fgColor theme="0" tint="-0.14999847407452621"/>
        <bgColor indexed="64"/>
      </patternFill>
    </fill>
    <fill>
      <patternFill patternType="solid">
        <fgColor theme="4"/>
        <bgColor indexed="64"/>
      </patternFill>
    </fill>
  </fills>
  <borders count="64">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bottom/>
      <diagonal/>
    </border>
    <border>
      <left/>
      <right/>
      <top style="thin">
        <color rgb="FF4F81BD"/>
      </top>
      <bottom/>
      <diagonal/>
    </border>
    <border>
      <left/>
      <right/>
      <top style="double">
        <color auto="1"/>
      </top>
      <bottom/>
      <diagonal/>
    </border>
    <border>
      <left/>
      <right style="double">
        <color indexed="64"/>
      </right>
      <top style="double">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double">
        <color auto="1"/>
      </top>
      <bottom style="double">
        <color indexed="64"/>
      </bottom>
      <diagonal/>
    </border>
    <border>
      <left/>
      <right style="double">
        <color auto="1"/>
      </right>
      <top style="double">
        <color auto="1"/>
      </top>
      <bottom style="double">
        <color auto="1"/>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auto="1"/>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rgb="FF4F81BD"/>
      </bottom>
      <diagonal/>
    </border>
    <border>
      <left style="thin">
        <color auto="1"/>
      </left>
      <right style="thin">
        <color auto="1"/>
      </right>
      <top style="double">
        <color auto="1"/>
      </top>
      <bottom style="thin">
        <color rgb="FF4F81BD"/>
      </bottom>
      <diagonal/>
    </border>
    <border>
      <left style="thin">
        <color auto="1"/>
      </left>
      <right style="double">
        <color auto="1"/>
      </right>
      <top style="double">
        <color auto="1"/>
      </top>
      <bottom style="thin">
        <color rgb="FF4F81BD"/>
      </bottom>
      <diagonal/>
    </border>
    <border>
      <left style="double">
        <color indexed="64"/>
      </left>
      <right style="double">
        <color indexed="64"/>
      </right>
      <top/>
      <bottom/>
      <diagonal/>
    </border>
    <border>
      <left style="double">
        <color auto="1"/>
      </left>
      <right style="thin">
        <color auto="1"/>
      </right>
      <top style="thin">
        <color rgb="FF4F81BD"/>
      </top>
      <bottom style="thin">
        <color rgb="FF4F81BD"/>
      </bottom>
      <diagonal/>
    </border>
    <border>
      <left style="thin">
        <color auto="1"/>
      </left>
      <right style="thin">
        <color auto="1"/>
      </right>
      <top style="thin">
        <color rgb="FF4F81BD"/>
      </top>
      <bottom style="thin">
        <color rgb="FF4F81BD"/>
      </bottom>
      <diagonal/>
    </border>
    <border>
      <left style="thin">
        <color auto="1"/>
      </left>
      <right style="double">
        <color auto="1"/>
      </right>
      <top style="thin">
        <color rgb="FF4F81BD"/>
      </top>
      <bottom style="thin">
        <color rgb="FF4F81BD"/>
      </bottom>
      <diagonal/>
    </border>
    <border>
      <left style="double">
        <color indexed="64"/>
      </left>
      <right/>
      <top style="thin">
        <color indexed="64"/>
      </top>
      <bottom/>
      <diagonal/>
    </border>
    <border>
      <left style="double">
        <color indexed="64"/>
      </left>
      <right style="double">
        <color indexed="64"/>
      </right>
      <top/>
      <bottom style="double">
        <color auto="1"/>
      </bottom>
      <diagonal/>
    </border>
    <border>
      <left style="double">
        <color auto="1"/>
      </left>
      <right style="thin">
        <color auto="1"/>
      </right>
      <top style="thin">
        <color rgb="FF4F81BD"/>
      </top>
      <bottom style="double">
        <color auto="1"/>
      </bottom>
      <diagonal/>
    </border>
    <border>
      <left style="thin">
        <color auto="1"/>
      </left>
      <right style="thin">
        <color auto="1"/>
      </right>
      <top style="thin">
        <color rgb="FF4F81BD"/>
      </top>
      <bottom style="double">
        <color auto="1"/>
      </bottom>
      <diagonal/>
    </border>
    <border>
      <left style="thin">
        <color auto="1"/>
      </left>
      <right style="double">
        <color auto="1"/>
      </right>
      <top style="thin">
        <color rgb="FF4F81BD"/>
      </top>
      <bottom style="double">
        <color auto="1"/>
      </bottom>
      <diagonal/>
    </border>
    <border>
      <left/>
      <right/>
      <top/>
      <bottom style="thin">
        <color rgb="FFFFFFFF"/>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style="thin">
        <color theme="0"/>
      </left>
      <right style="thin">
        <color theme="0"/>
      </right>
      <top style="thin">
        <color rgb="FF4F81BD"/>
      </top>
      <bottom style="thin">
        <color rgb="FF4F81BD"/>
      </bottom>
      <diagonal/>
    </border>
    <border>
      <left style="thin">
        <color theme="0"/>
      </left>
      <right/>
      <top style="thin">
        <color rgb="FF4F81BD"/>
      </top>
      <bottom style="thin">
        <color rgb="FF4F81BD"/>
      </bottom>
      <diagonal/>
    </border>
    <border>
      <left/>
      <right style="thin">
        <color theme="0"/>
      </right>
      <top style="thin">
        <color rgb="FF4F81BD"/>
      </top>
      <bottom style="thin">
        <color rgb="FF4F81BD"/>
      </bottom>
      <diagonal/>
    </border>
    <border>
      <left style="thin">
        <color rgb="FFFFFFFF"/>
      </left>
      <right/>
      <top style="thin">
        <color rgb="FF4F81BD"/>
      </top>
      <bottom style="thin">
        <color rgb="FF4F81BD"/>
      </bottom>
      <diagonal/>
    </border>
    <border>
      <left/>
      <right style="thin">
        <color rgb="FFFFFFFF"/>
      </right>
      <top style="thin">
        <color rgb="FF4F81BD"/>
      </top>
      <bottom style="thin">
        <color rgb="FF4F81BD"/>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style="thin">
        <color rgb="FF4F81BD"/>
      </top>
      <bottom style="thin">
        <color rgb="FF4F81BD"/>
      </bottom>
      <diagonal/>
    </border>
    <border>
      <left/>
      <right/>
      <top style="thin">
        <color rgb="FFFFFFFF"/>
      </top>
      <bottom style="thin">
        <color rgb="FFFFFFFF"/>
      </bottom>
      <diagonal/>
    </border>
    <border>
      <left/>
      <right/>
      <top style="thin">
        <color rgb="FFFFFFFF"/>
      </top>
      <bottom/>
      <diagonal/>
    </border>
  </borders>
  <cellStyleXfs count="2">
    <xf numFmtId="0" fontId="0" fillId="0" borderId="0"/>
    <xf numFmtId="0" fontId="23" fillId="0" borderId="0" applyNumberFormat="0" applyFill="0" applyBorder="0" applyAlignment="0" applyProtection="0"/>
  </cellStyleXfs>
  <cellXfs count="177">
    <xf numFmtId="0" fontId="0" fillId="0" borderId="0" xfId="0"/>
    <xf numFmtId="0" fontId="3" fillId="0" borderId="3" xfId="0" applyFont="1" applyBorder="1" applyAlignment="1">
      <alignment horizontal="left"/>
    </xf>
    <xf numFmtId="0" fontId="3" fillId="0" borderId="2"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left"/>
    </xf>
    <xf numFmtId="9" fontId="0" fillId="0" borderId="0" xfId="0" applyNumberFormat="1"/>
    <xf numFmtId="0" fontId="0" fillId="0" borderId="4" xfId="0" applyBorder="1"/>
    <xf numFmtId="0" fontId="6" fillId="0" borderId="5" xfId="0" applyFont="1" applyBorder="1" applyAlignment="1">
      <alignment horizontal="left" vertical="top" wrapText="1"/>
    </xf>
    <xf numFmtId="0" fontId="7" fillId="0" borderId="4" xfId="0" applyFont="1" applyBorder="1" applyAlignment="1">
      <alignment horizontal="center" vertical="top" wrapText="1"/>
    </xf>
    <xf numFmtId="0" fontId="8" fillId="0" borderId="7" xfId="0" applyFont="1" applyBorder="1" applyAlignment="1">
      <alignment vertical="center" wrapText="1"/>
    </xf>
    <xf numFmtId="0" fontId="0" fillId="0" borderId="7" xfId="0" applyBorder="1"/>
    <xf numFmtId="0" fontId="9" fillId="0" borderId="5" xfId="0" applyFont="1" applyBorder="1" applyAlignment="1">
      <alignment wrapText="1"/>
    </xf>
    <xf numFmtId="0" fontId="10" fillId="3" borderId="8" xfId="0" applyFont="1" applyFill="1" applyBorder="1" applyAlignment="1">
      <alignment horizontal="center" vertical="center" wrapText="1"/>
    </xf>
    <xf numFmtId="0" fontId="11" fillId="0" borderId="0" xfId="0" applyFont="1" applyAlignment="1">
      <alignment horizontal="center" vertical="center"/>
    </xf>
    <xf numFmtId="0" fontId="8" fillId="0" borderId="15" xfId="0" applyFont="1" applyBorder="1" applyAlignment="1">
      <alignment vertical="top" wrapText="1"/>
    </xf>
    <xf numFmtId="0" fontId="8" fillId="0" borderId="16" xfId="0" applyFont="1" applyBorder="1" applyAlignment="1">
      <alignment vertical="top" wrapText="1"/>
    </xf>
    <xf numFmtId="0" fontId="0" fillId="0" borderId="5" xfId="0" applyBorder="1"/>
    <xf numFmtId="0" fontId="20" fillId="0" borderId="25" xfId="0" applyFont="1" applyBorder="1" applyAlignment="1">
      <alignment horizontal="left" vertical="top" wrapText="1"/>
    </xf>
    <xf numFmtId="0" fontId="20" fillId="0" borderId="26" xfId="0" applyFont="1" applyBorder="1" applyAlignment="1">
      <alignment vertical="top" wrapText="1"/>
    </xf>
    <xf numFmtId="0" fontId="20" fillId="0" borderId="27" xfId="0" applyFont="1" applyBorder="1" applyAlignment="1">
      <alignment vertical="top" wrapText="1"/>
    </xf>
    <xf numFmtId="0" fontId="0" fillId="0" borderId="9" xfId="0" applyBorder="1"/>
    <xf numFmtId="0" fontId="8" fillId="0" borderId="0" xfId="0" applyFont="1"/>
    <xf numFmtId="0" fontId="21" fillId="0" borderId="0" xfId="0" applyFont="1" applyAlignment="1">
      <alignment horizontal="left" vertical="top" wrapText="1"/>
    </xf>
    <xf numFmtId="0" fontId="22" fillId="0" borderId="0" xfId="0" applyFont="1" applyAlignment="1">
      <alignment horizontal="left" vertical="top" wrapText="1"/>
    </xf>
    <xf numFmtId="0" fontId="24" fillId="0" borderId="0" xfId="1" applyFont="1" applyAlignment="1">
      <alignment horizontal="left" vertical="top" wrapText="1"/>
    </xf>
    <xf numFmtId="0" fontId="23" fillId="0" borderId="0" xfId="1" applyAlignment="1">
      <alignment horizontal="left" vertical="top" wrapText="1"/>
    </xf>
    <xf numFmtId="0" fontId="25" fillId="0" borderId="0" xfId="1" applyFont="1" applyBorder="1"/>
    <xf numFmtId="0" fontId="26" fillId="0" borderId="0" xfId="0" applyFont="1"/>
    <xf numFmtId="0" fontId="27" fillId="0" borderId="26" xfId="0" applyFont="1" applyBorder="1" applyAlignment="1">
      <alignment wrapText="1"/>
    </xf>
    <xf numFmtId="0" fontId="11" fillId="0" borderId="26" xfId="0" applyFont="1" applyBorder="1"/>
    <xf numFmtId="0" fontId="28" fillId="0" borderId="9" xfId="0" applyFont="1" applyBorder="1" applyAlignment="1">
      <alignment wrapText="1"/>
    </xf>
    <xf numFmtId="0" fontId="28" fillId="0" borderId="10" xfId="0" applyFont="1" applyBorder="1" applyAlignment="1">
      <alignment wrapText="1"/>
    </xf>
    <xf numFmtId="0" fontId="28" fillId="0" borderId="26" xfId="0" applyFont="1" applyBorder="1" applyAlignment="1">
      <alignment wrapText="1"/>
    </xf>
    <xf numFmtId="0" fontId="28" fillId="0" borderId="0" xfId="0" applyFont="1" applyAlignment="1">
      <alignment wrapText="1"/>
    </xf>
    <xf numFmtId="0" fontId="28" fillId="0" borderId="29" xfId="0" applyFont="1" applyBorder="1" applyAlignment="1">
      <alignment wrapText="1"/>
    </xf>
    <xf numFmtId="0" fontId="2" fillId="0" borderId="12" xfId="0" applyFont="1" applyBorder="1"/>
    <xf numFmtId="0" fontId="14" fillId="0" borderId="12" xfId="0" applyFont="1" applyBorder="1"/>
    <xf numFmtId="0" fontId="2" fillId="0" borderId="13" xfId="0" applyFont="1" applyBorder="1"/>
    <xf numFmtId="0" fontId="5" fillId="5" borderId="31" xfId="0" applyFont="1" applyFill="1" applyBorder="1" applyAlignment="1">
      <alignment horizontal="center"/>
    </xf>
    <xf numFmtId="0" fontId="5" fillId="5" borderId="33" xfId="0" applyFont="1" applyFill="1" applyBorder="1" applyAlignment="1">
      <alignment horizontal="center"/>
    </xf>
    <xf numFmtId="0" fontId="31" fillId="5" borderId="35" xfId="0" applyFont="1" applyFill="1" applyBorder="1" applyAlignment="1">
      <alignment horizontal="center"/>
    </xf>
    <xf numFmtId="0" fontId="30" fillId="5" borderId="36" xfId="0" applyFont="1" applyFill="1" applyBorder="1" applyAlignment="1">
      <alignment horizontal="center" wrapText="1"/>
    </xf>
    <xf numFmtId="0" fontId="30" fillId="5" borderId="37" xfId="0" applyFont="1" applyFill="1" applyBorder="1" applyAlignment="1">
      <alignment horizontal="center" wrapText="1"/>
    </xf>
    <xf numFmtId="0" fontId="30" fillId="5" borderId="15" xfId="0" applyFont="1" applyFill="1" applyBorder="1" applyAlignment="1">
      <alignment horizontal="center" wrapText="1"/>
    </xf>
    <xf numFmtId="0" fontId="30" fillId="5" borderId="26" xfId="0" applyFont="1" applyFill="1" applyBorder="1" applyAlignment="1">
      <alignment horizontal="center" wrapText="1"/>
    </xf>
    <xf numFmtId="0" fontId="32" fillId="5" borderId="26" xfId="0" applyFont="1" applyFill="1" applyBorder="1" applyAlignment="1">
      <alignment horizontal="center" wrapText="1"/>
    </xf>
    <xf numFmtId="0" fontId="14" fillId="5" borderId="17" xfId="0" applyFont="1" applyFill="1" applyBorder="1" applyAlignment="1">
      <alignment horizontal="right"/>
    </xf>
    <xf numFmtId="9" fontId="12" fillId="0" borderId="5" xfId="0" applyNumberFormat="1" applyFont="1" applyBorder="1" applyAlignment="1">
      <alignment horizontal="center"/>
    </xf>
    <xf numFmtId="9" fontId="33" fillId="0" borderId="38" xfId="0" applyNumberFormat="1" applyFont="1" applyBorder="1" applyAlignment="1">
      <alignment horizontal="right"/>
    </xf>
    <xf numFmtId="9" fontId="33" fillId="0" borderId="39" xfId="0" applyNumberFormat="1" applyFont="1" applyBorder="1" applyAlignment="1">
      <alignment horizontal="right"/>
    </xf>
    <xf numFmtId="9" fontId="33" fillId="0" borderId="40" xfId="0" applyNumberFormat="1" applyFont="1" applyBorder="1" applyAlignment="1">
      <alignment horizontal="right"/>
    </xf>
    <xf numFmtId="0" fontId="14" fillId="5" borderId="20" xfId="0" applyFont="1" applyFill="1" applyBorder="1" applyAlignment="1">
      <alignment horizontal="right"/>
    </xf>
    <xf numFmtId="9" fontId="12" fillId="0" borderId="41" xfId="0" applyNumberFormat="1" applyFont="1" applyBorder="1" applyAlignment="1">
      <alignment horizontal="center"/>
    </xf>
    <xf numFmtId="9" fontId="33" fillId="0" borderId="42" xfId="0" applyNumberFormat="1" applyFont="1" applyBorder="1" applyAlignment="1">
      <alignment horizontal="right"/>
    </xf>
    <xf numFmtId="9" fontId="33" fillId="0" borderId="43" xfId="0" applyNumberFormat="1" applyFont="1" applyBorder="1" applyAlignment="1">
      <alignment horizontal="right"/>
    </xf>
    <xf numFmtId="9" fontId="33" fillId="0" borderId="44" xfId="0" applyNumberFormat="1" applyFont="1" applyBorder="1" applyAlignment="1">
      <alignment horizontal="right"/>
    </xf>
    <xf numFmtId="0" fontId="14" fillId="5" borderId="45" xfId="0" applyFont="1" applyFill="1" applyBorder="1" applyAlignment="1">
      <alignment horizontal="right"/>
    </xf>
    <xf numFmtId="0" fontId="14" fillId="5" borderId="14" xfId="0" applyFont="1" applyFill="1" applyBorder="1" applyAlignment="1">
      <alignment horizontal="right"/>
    </xf>
    <xf numFmtId="9" fontId="12" fillId="0" borderId="46" xfId="0" applyNumberFormat="1" applyFont="1" applyBorder="1" applyAlignment="1">
      <alignment horizontal="center"/>
    </xf>
    <xf numFmtId="9" fontId="33" fillId="0" borderId="47" xfId="0" applyNumberFormat="1" applyFont="1" applyBorder="1" applyAlignment="1">
      <alignment horizontal="right"/>
    </xf>
    <xf numFmtId="9" fontId="33" fillId="0" borderId="48" xfId="0" applyNumberFormat="1" applyFont="1" applyBorder="1" applyAlignment="1">
      <alignment horizontal="right"/>
    </xf>
    <xf numFmtId="9" fontId="33" fillId="0" borderId="49" xfId="0" applyNumberFormat="1" applyFont="1" applyBorder="1" applyAlignment="1">
      <alignment horizontal="right"/>
    </xf>
    <xf numFmtId="0" fontId="26" fillId="0" borderId="4" xfId="0" applyFont="1" applyBorder="1"/>
    <xf numFmtId="9" fontId="34" fillId="0" borderId="4" xfId="0" applyNumberFormat="1" applyFont="1" applyBorder="1" applyAlignment="1">
      <alignment horizontal="center"/>
    </xf>
    <xf numFmtId="0" fontId="32" fillId="0" borderId="6" xfId="0" applyFont="1" applyBorder="1" applyAlignment="1">
      <alignment horizontal="left"/>
    </xf>
    <xf numFmtId="9" fontId="34" fillId="0" borderId="6" xfId="0" applyNumberFormat="1" applyFont="1" applyBorder="1" applyAlignment="1">
      <alignment horizontal="center"/>
    </xf>
    <xf numFmtId="9" fontId="35" fillId="0" borderId="6" xfId="0" applyNumberFormat="1" applyFont="1" applyBorder="1" applyAlignment="1">
      <alignment horizontal="left"/>
    </xf>
    <xf numFmtId="9" fontId="34" fillId="0" borderId="24" xfId="0" applyNumberFormat="1" applyFont="1" applyBorder="1" applyAlignment="1">
      <alignment horizontal="center"/>
    </xf>
    <xf numFmtId="9" fontId="26" fillId="0" borderId="0" xfId="0" applyNumberFormat="1" applyFont="1" applyAlignment="1">
      <alignment horizontal="right"/>
    </xf>
    <xf numFmtId="0" fontId="5" fillId="0" borderId="0" xfId="0" applyFont="1" applyAlignment="1">
      <alignment horizontal="center"/>
    </xf>
    <xf numFmtId="0" fontId="36" fillId="0" borderId="0" xfId="0" applyFont="1" applyAlignment="1">
      <alignment horizontal="right" wrapText="1"/>
    </xf>
    <xf numFmtId="49" fontId="26" fillId="0" borderId="0" xfId="0" applyNumberFormat="1" applyFont="1" applyAlignment="1">
      <alignment vertical="top" wrapText="1"/>
    </xf>
    <xf numFmtId="0" fontId="36" fillId="0" borderId="0" xfId="0" applyFont="1"/>
    <xf numFmtId="0" fontId="0" fillId="0" borderId="0" xfId="0" applyAlignment="1">
      <alignment wrapText="1"/>
    </xf>
    <xf numFmtId="0" fontId="36" fillId="0" borderId="0" xfId="0" applyFont="1" applyAlignment="1">
      <alignment vertical="top" wrapText="1"/>
    </xf>
    <xf numFmtId="0" fontId="8" fillId="0" borderId="0" xfId="0" applyFont="1" applyAlignment="1">
      <alignment vertical="top" wrapText="1"/>
    </xf>
    <xf numFmtId="0" fontId="5" fillId="0" borderId="0" xfId="0" applyFont="1" applyAlignment="1">
      <alignment horizontal="left"/>
    </xf>
    <xf numFmtId="0" fontId="38" fillId="0" borderId="0" xfId="0" applyFont="1" applyAlignment="1">
      <alignment vertical="top" wrapText="1"/>
    </xf>
    <xf numFmtId="0" fontId="39" fillId="0" borderId="0" xfId="0" applyFont="1"/>
    <xf numFmtId="0" fontId="40" fillId="0" borderId="50" xfId="0" applyFont="1" applyBorder="1" applyAlignment="1">
      <alignment wrapText="1"/>
    </xf>
    <xf numFmtId="0" fontId="40" fillId="0" borderId="0" xfId="0" applyFont="1" applyAlignment="1">
      <alignment wrapText="1"/>
    </xf>
    <xf numFmtId="0" fontId="10" fillId="2" borderId="1"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46" fillId="0" borderId="3" xfId="0" applyFont="1" applyBorder="1" applyAlignment="1">
      <alignment horizontal="left"/>
    </xf>
    <xf numFmtId="0" fontId="46" fillId="0" borderId="2" xfId="0" applyFont="1" applyBorder="1" applyAlignment="1">
      <alignment horizontal="right"/>
    </xf>
    <xf numFmtId="0" fontId="34" fillId="0" borderId="3" xfId="0" applyFont="1" applyBorder="1" applyAlignment="1">
      <alignment horizontal="left"/>
    </xf>
    <xf numFmtId="0" fontId="34" fillId="0" borderId="2" xfId="0" applyFont="1" applyBorder="1" applyAlignment="1">
      <alignment horizontal="right"/>
    </xf>
    <xf numFmtId="9" fontId="34" fillId="0" borderId="2" xfId="0" applyNumberFormat="1" applyFont="1" applyBorder="1" applyAlignment="1">
      <alignment horizontal="right"/>
    </xf>
    <xf numFmtId="0" fontId="40" fillId="0" borderId="50" xfId="0" applyFont="1" applyBorder="1" applyAlignment="1">
      <alignment vertical="top" wrapText="1"/>
    </xf>
    <xf numFmtId="0" fontId="47" fillId="0" borderId="3" xfId="0" applyFont="1" applyBorder="1" applyAlignment="1">
      <alignment horizontal="left"/>
    </xf>
    <xf numFmtId="0" fontId="47" fillId="0" borderId="2" xfId="0" applyFont="1" applyBorder="1" applyAlignment="1">
      <alignment horizontal="right"/>
    </xf>
    <xf numFmtId="164" fontId="34" fillId="0" borderId="2" xfId="0" applyNumberFormat="1" applyFont="1" applyBorder="1" applyAlignment="1">
      <alignment horizontal="right"/>
    </xf>
    <xf numFmtId="0" fontId="1" fillId="0" borderId="11" xfId="0" applyFont="1" applyBorder="1"/>
    <xf numFmtId="0" fontId="30" fillId="5" borderId="16" xfId="0" applyFont="1" applyFill="1" applyBorder="1" applyAlignment="1">
      <alignment horizontal="center" wrapText="1"/>
    </xf>
    <xf numFmtId="0" fontId="26" fillId="0" borderId="6" xfId="0" applyFont="1" applyBorder="1"/>
    <xf numFmtId="0" fontId="43" fillId="3" borderId="54"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4" fillId="3" borderId="55" xfId="0" applyFont="1" applyFill="1" applyBorder="1" applyAlignment="1">
      <alignment horizontal="center" vertical="center" wrapText="1"/>
    </xf>
    <xf numFmtId="0" fontId="44"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43" fillId="3" borderId="61" xfId="0" applyFont="1" applyFill="1" applyBorder="1" applyAlignment="1">
      <alignment horizontal="center" vertical="center" wrapText="1"/>
    </xf>
    <xf numFmtId="0" fontId="49" fillId="3" borderId="61" xfId="0" applyFont="1" applyFill="1" applyBorder="1" applyAlignment="1">
      <alignment horizontal="center" vertical="center" wrapText="1"/>
    </xf>
    <xf numFmtId="0" fontId="44" fillId="3" borderId="57" xfId="0" applyFont="1" applyFill="1" applyBorder="1" applyAlignment="1">
      <alignment horizontal="center" vertical="center" wrapText="1"/>
    </xf>
    <xf numFmtId="0" fontId="44" fillId="3" borderId="58" xfId="0" applyFont="1" applyFill="1" applyBorder="1" applyAlignment="1">
      <alignment horizontal="center" vertical="center" wrapText="1"/>
    </xf>
    <xf numFmtId="0" fontId="10" fillId="2" borderId="62" xfId="0" applyFont="1" applyFill="1" applyBorder="1" applyAlignment="1">
      <alignment horizontal="center" vertical="center" wrapText="1"/>
    </xf>
    <xf numFmtId="0" fontId="42" fillId="3" borderId="61"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0" fillId="0" borderId="0" xfId="0" applyAlignment="1">
      <alignment horizontal="center" vertical="top" wrapText="1"/>
    </xf>
    <xf numFmtId="0" fontId="12" fillId="0" borderId="0" xfId="0" applyFont="1" applyAlignment="1">
      <alignmen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8"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1" xfId="0" applyFont="1" applyBorder="1" applyAlignment="1">
      <alignment horizontal="left"/>
    </xf>
    <xf numFmtId="0" fontId="14" fillId="0" borderId="12" xfId="0" applyFont="1" applyBorder="1" applyAlignment="1">
      <alignment horizontal="left"/>
    </xf>
    <xf numFmtId="0" fontId="14" fillId="0" borderId="13" xfId="0" applyFont="1" applyBorder="1" applyAlignment="1">
      <alignment horizontal="left"/>
    </xf>
    <xf numFmtId="0" fontId="15" fillId="0" borderId="14" xfId="0" applyFont="1" applyBorder="1" applyAlignment="1">
      <alignment horizontal="left"/>
    </xf>
    <xf numFmtId="0" fontId="16" fillId="0" borderId="15" xfId="0" applyFont="1" applyBorder="1" applyAlignment="1">
      <alignment horizontal="left"/>
    </xf>
    <xf numFmtId="0" fontId="16" fillId="0" borderId="16" xfId="0" applyFont="1" applyBorder="1" applyAlignment="1">
      <alignment horizontal="left"/>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23" xfId="0" applyFont="1" applyBorder="1" applyAlignment="1">
      <alignment horizontal="left" vertical="top" wrapText="1"/>
    </xf>
    <xf numFmtId="0" fontId="6" fillId="0" borderId="6" xfId="0" applyFont="1" applyBorder="1" applyAlignment="1">
      <alignment horizontal="left" vertical="top" wrapText="1"/>
    </xf>
    <xf numFmtId="0" fontId="6" fillId="0" borderId="24"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9" fillId="4" borderId="20" xfId="0" applyFont="1" applyFill="1" applyBorder="1" applyAlignment="1">
      <alignment horizontal="left" wrapText="1"/>
    </xf>
    <xf numFmtId="0" fontId="0" fillId="4" borderId="21" xfId="0" applyFill="1" applyBorder="1" applyAlignment="1">
      <alignment horizontal="left" wrapText="1"/>
    </xf>
    <xf numFmtId="0" fontId="0" fillId="4" borderId="22" xfId="0" applyFill="1" applyBorder="1" applyAlignment="1">
      <alignment horizontal="left" wrapText="1"/>
    </xf>
    <xf numFmtId="0" fontId="6" fillId="0" borderId="14" xfId="0" applyFont="1" applyBorder="1" applyAlignment="1">
      <alignment horizontal="center" vertical="top" wrapText="1"/>
    </xf>
    <xf numFmtId="0" fontId="6" fillId="0" borderId="15" xfId="0" applyFont="1" applyBorder="1" applyAlignment="1">
      <alignment horizontal="center" vertical="top" wrapText="1"/>
    </xf>
    <xf numFmtId="0" fontId="12" fillId="0" borderId="0" xfId="0" applyFont="1" applyAlignment="1">
      <alignment horizontal="center" vertical="top" wrapText="1"/>
    </xf>
    <xf numFmtId="0" fontId="0" fillId="0" borderId="0" xfId="0" applyAlignment="1">
      <alignment horizontal="center" vertical="top" wrapText="1"/>
    </xf>
    <xf numFmtId="0" fontId="27" fillId="0" borderId="26" xfId="0" applyFont="1" applyBorder="1" applyAlignment="1">
      <alignment horizontal="left" wrapText="1"/>
    </xf>
    <xf numFmtId="0" fontId="30" fillId="5" borderId="30" xfId="0" applyFont="1" applyFill="1" applyBorder="1" applyAlignment="1">
      <alignment horizontal="center" wrapText="1"/>
    </xf>
    <xf numFmtId="0" fontId="30" fillId="5" borderId="34" xfId="0" applyFont="1" applyFill="1" applyBorder="1" applyAlignment="1">
      <alignment horizontal="center" wrapText="1"/>
    </xf>
    <xf numFmtId="0" fontId="5" fillId="5" borderId="32" xfId="0" applyFont="1" applyFill="1" applyBorder="1" applyAlignment="1">
      <alignment horizontal="center"/>
    </xf>
    <xf numFmtId="0" fontId="5" fillId="5" borderId="33" xfId="0" applyFont="1" applyFill="1" applyBorder="1" applyAlignment="1">
      <alignment horizontal="center"/>
    </xf>
    <xf numFmtId="0" fontId="5" fillId="5" borderId="21" xfId="0" applyFont="1" applyFill="1" applyBorder="1" applyAlignment="1">
      <alignment horizontal="center"/>
    </xf>
    <xf numFmtId="0" fontId="28" fillId="0" borderId="28" xfId="0" applyFont="1" applyBorder="1" applyAlignment="1">
      <alignment horizontal="left" wrapText="1"/>
    </xf>
    <xf numFmtId="0" fontId="28" fillId="0" borderId="9" xfId="0" applyFont="1" applyBorder="1" applyAlignment="1">
      <alignment horizontal="left" wrapText="1"/>
    </xf>
    <xf numFmtId="0" fontId="28" fillId="0" borderId="25" xfId="0" applyFont="1" applyBorder="1" applyAlignment="1">
      <alignment horizontal="left" wrapText="1"/>
    </xf>
    <xf numFmtId="0" fontId="28" fillId="0" borderId="26" xfId="0" applyFont="1" applyBorder="1" applyAlignment="1">
      <alignment horizontal="left" wrapText="1"/>
    </xf>
    <xf numFmtId="0" fontId="36" fillId="0" borderId="0" xfId="0" applyFont="1" applyAlignment="1">
      <alignment horizontal="left" vertical="top" wrapText="1"/>
    </xf>
    <xf numFmtId="0" fontId="5" fillId="5" borderId="22" xfId="0" applyFont="1" applyFill="1" applyBorder="1" applyAlignment="1">
      <alignment horizontal="center"/>
    </xf>
    <xf numFmtId="49" fontId="26" fillId="0" borderId="0" xfId="0" applyNumberFormat="1" applyFont="1" applyAlignment="1">
      <alignment horizontal="left" vertical="top" wrapText="1"/>
    </xf>
    <xf numFmtId="0" fontId="36" fillId="0" borderId="0" xfId="0" applyFont="1"/>
    <xf numFmtId="0" fontId="26" fillId="0" borderId="0" xfId="0" applyFont="1"/>
    <xf numFmtId="0" fontId="0" fillId="0" borderId="0" xfId="0"/>
    <xf numFmtId="0" fontId="36" fillId="0" borderId="0" xfId="0" applyFont="1" applyAlignment="1">
      <alignment vertical="top" wrapText="1"/>
    </xf>
    <xf numFmtId="0" fontId="8" fillId="0" borderId="0" xfId="0" applyFont="1" applyAlignment="1">
      <alignment horizontal="left" vertical="top" wrapText="1"/>
    </xf>
    <xf numFmtId="0" fontId="51" fillId="0" borderId="9" xfId="0" applyFont="1" applyBorder="1" applyAlignment="1">
      <alignment horizontal="left" wrapText="1"/>
    </xf>
    <xf numFmtId="0" fontId="51" fillId="0" borderId="0" xfId="0" applyFont="1" applyAlignment="1">
      <alignment horizontal="left" wrapText="1"/>
    </xf>
    <xf numFmtId="0" fontId="10" fillId="2" borderId="5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38" fillId="0" borderId="0" xfId="0" applyFont="1" applyAlignment="1">
      <alignment horizontal="center" vertical="top" wrapText="1"/>
    </xf>
    <xf numFmtId="0" fontId="40" fillId="0" borderId="50" xfId="0" applyFont="1" applyBorder="1" applyAlignment="1">
      <alignment horizontal="left" wrapText="1"/>
    </xf>
    <xf numFmtId="0" fontId="10" fillId="2" borderId="51" xfId="0" applyFont="1" applyFill="1" applyBorder="1" applyAlignment="1">
      <alignment horizontal="center" vertical="center"/>
    </xf>
    <xf numFmtId="0" fontId="10" fillId="2" borderId="53" xfId="0" applyFont="1" applyFill="1" applyBorder="1" applyAlignment="1">
      <alignment horizontal="center" vertical="center"/>
    </xf>
    <xf numFmtId="0" fontId="10" fillId="2" borderId="52" xfId="0" applyFont="1" applyFill="1" applyBorder="1" applyAlignment="1">
      <alignment horizontal="center" vertical="center"/>
    </xf>
    <xf numFmtId="0" fontId="40" fillId="0" borderId="50"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225F7463-F0E9-4BF3-B760-D279E3182E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33B1BB83-9D20-408D-9760-213920CA584D}"/>
            </a:ext>
          </a:extLst>
        </xdr:cNvPr>
        <xdr:cNvPicPr>
          <a:picLocks noChangeAspect="1"/>
        </xdr:cNvPicPr>
      </xdr:nvPicPr>
      <xdr:blipFill>
        <a:blip xmlns:r="http://schemas.openxmlformats.org/officeDocument/2006/relationships" r:embed="rId1" cstate="print"/>
        <a:stretch>
          <a:fillRect/>
        </a:stretch>
      </xdr:blipFill>
      <xdr:spPr>
        <a:xfrm>
          <a:off x="5001896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B11668FC-F7E4-41FB-8AE5-DDD293D3F08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1C522860-5C5F-4B65-A410-828DC730467F}"/>
            </a:ext>
          </a:extLst>
        </xdr:cNvPr>
        <xdr:cNvPicPr>
          <a:picLocks noChangeAspect="1"/>
        </xdr:cNvPicPr>
      </xdr:nvPicPr>
      <xdr:blipFill>
        <a:blip xmlns:r="http://schemas.openxmlformats.org/officeDocument/2006/relationships" r:embed="rId1" cstate="print"/>
        <a:stretch>
          <a:fillRect/>
        </a:stretch>
      </xdr:blipFill>
      <xdr:spPr>
        <a:xfrm>
          <a:off x="5003420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90EB502-B987-40B0-9709-0978FAF7038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AABCD8CD-8EC1-4E35-A99C-100FC90B8FD3}"/>
            </a:ext>
          </a:extLst>
        </xdr:cNvPr>
        <xdr:cNvPicPr>
          <a:picLocks noChangeAspect="1"/>
        </xdr:cNvPicPr>
      </xdr:nvPicPr>
      <xdr:blipFill>
        <a:blip xmlns:r="http://schemas.openxmlformats.org/officeDocument/2006/relationships" r:embed="rId1" cstate="print"/>
        <a:stretch>
          <a:fillRect/>
        </a:stretch>
      </xdr:blipFill>
      <xdr:spPr>
        <a:xfrm>
          <a:off x="5004944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92C51309-F9AD-4D5C-AAC6-EDF5B5D78B2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94E6EBB8-4B1C-4A96-ACC8-2EC0260325F7}"/>
            </a:ext>
          </a:extLst>
        </xdr:cNvPr>
        <xdr:cNvPicPr>
          <a:picLocks noChangeAspect="1"/>
        </xdr:cNvPicPr>
      </xdr:nvPicPr>
      <xdr:blipFill>
        <a:blip xmlns:r="http://schemas.openxmlformats.org/officeDocument/2006/relationships" r:embed="rId1" cstate="print"/>
        <a:stretch>
          <a:fillRect/>
        </a:stretch>
      </xdr:blipFill>
      <xdr:spPr>
        <a:xfrm>
          <a:off x="5001134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8A37417-CFC9-40FE-8F47-D27DBBC066EF}"/>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E6536418-D0E0-4E29-9089-886F6F70F6BF}"/>
            </a:ext>
          </a:extLst>
        </xdr:cNvPr>
        <xdr:cNvPicPr>
          <a:picLocks noChangeAspect="1"/>
        </xdr:cNvPicPr>
      </xdr:nvPicPr>
      <xdr:blipFill>
        <a:blip xmlns:r="http://schemas.openxmlformats.org/officeDocument/2006/relationships" r:embed="rId1" cstate="print"/>
        <a:stretch>
          <a:fillRect/>
        </a:stretch>
      </xdr:blipFill>
      <xdr:spPr>
        <a:xfrm>
          <a:off x="5002658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8CDF8A8-446C-48C9-BF90-AE44B7D81DB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33</xdr:col>
      <xdr:colOff>1388126</xdr:colOff>
      <xdr:row>2</xdr:row>
      <xdr:rowOff>769345</xdr:rowOff>
    </xdr:from>
    <xdr:ext cx="1083326" cy="323430"/>
    <xdr:pic>
      <xdr:nvPicPr>
        <xdr:cNvPr id="2" name="Picture 1">
          <a:extLst>
            <a:ext uri="{FF2B5EF4-FFF2-40B4-BE49-F238E27FC236}">
              <a16:creationId xmlns:a16="http://schemas.microsoft.com/office/drawing/2014/main" id="{9D649589-709C-441A-B155-26B5048FDF64}"/>
            </a:ext>
          </a:extLst>
        </xdr:cNvPr>
        <xdr:cNvPicPr>
          <a:picLocks noChangeAspect="1"/>
        </xdr:cNvPicPr>
      </xdr:nvPicPr>
      <xdr:blipFill>
        <a:blip xmlns:r="http://schemas.openxmlformats.org/officeDocument/2006/relationships" r:embed="rId1" cstate="print"/>
        <a:stretch>
          <a:fillRect/>
        </a:stretch>
      </xdr:blipFill>
      <xdr:spPr>
        <a:xfrm>
          <a:off x="50864786" y="185900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367946C-536C-4E9B-94BF-9902C8D461D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34</xdr:col>
      <xdr:colOff>900446</xdr:colOff>
      <xdr:row>2</xdr:row>
      <xdr:rowOff>533125</xdr:rowOff>
    </xdr:from>
    <xdr:ext cx="1083326" cy="323430"/>
    <xdr:pic>
      <xdr:nvPicPr>
        <xdr:cNvPr id="2" name="Picture 1">
          <a:extLst>
            <a:ext uri="{FF2B5EF4-FFF2-40B4-BE49-F238E27FC236}">
              <a16:creationId xmlns:a16="http://schemas.microsoft.com/office/drawing/2014/main" id="{2749FEEF-ACE7-4ED3-A774-B902E49C223D}"/>
            </a:ext>
          </a:extLst>
        </xdr:cNvPr>
        <xdr:cNvPicPr>
          <a:picLocks noChangeAspect="1"/>
        </xdr:cNvPicPr>
      </xdr:nvPicPr>
      <xdr:blipFill>
        <a:blip xmlns:r="http://schemas.openxmlformats.org/officeDocument/2006/relationships" r:embed="rId1" cstate="print"/>
        <a:stretch>
          <a:fillRect/>
        </a:stretch>
      </xdr:blipFill>
      <xdr:spPr>
        <a:xfrm>
          <a:off x="5350130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6B868F1A-8320-4F09-AF98-36DE09D9404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784B13AF-E60E-4AFF-AC5E-2836E3DBAD28}"/>
            </a:ext>
          </a:extLst>
        </xdr:cNvPr>
        <xdr:cNvPicPr>
          <a:picLocks noChangeAspect="1"/>
        </xdr:cNvPicPr>
      </xdr:nvPicPr>
      <xdr:blipFill>
        <a:blip xmlns:r="http://schemas.openxmlformats.org/officeDocument/2006/relationships" r:embed="rId1" cstate="print"/>
        <a:stretch>
          <a:fillRect/>
        </a:stretch>
      </xdr:blipFill>
      <xdr:spPr>
        <a:xfrm>
          <a:off x="54377606" y="130274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F884CF1-0500-4BB2-BA90-806A7CDEA74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04239893-13E6-48F2-A006-04E04209710A}"/>
            </a:ext>
          </a:extLst>
        </xdr:cNvPr>
        <xdr:cNvPicPr>
          <a:picLocks noChangeAspect="1"/>
        </xdr:cNvPicPr>
      </xdr:nvPicPr>
      <xdr:blipFill>
        <a:blip xmlns:r="http://schemas.openxmlformats.org/officeDocument/2006/relationships" r:embed="rId1" cstate="print"/>
        <a:stretch>
          <a:fillRect/>
        </a:stretch>
      </xdr:blipFill>
      <xdr:spPr>
        <a:xfrm>
          <a:off x="5437760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6CA6F88-168C-4F5A-BE30-6E8473F6014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AE3094E3-AC0E-476B-9CC3-12BC3BBD96CC}"/>
            </a:ext>
          </a:extLst>
        </xdr:cNvPr>
        <xdr:cNvPicPr>
          <a:picLocks noChangeAspect="1"/>
        </xdr:cNvPicPr>
      </xdr:nvPicPr>
      <xdr:blipFill>
        <a:blip xmlns:r="http://schemas.openxmlformats.org/officeDocument/2006/relationships" r:embed="rId1" cstate="print"/>
        <a:stretch>
          <a:fillRect/>
        </a:stretch>
      </xdr:blipFill>
      <xdr:spPr>
        <a:xfrm>
          <a:off x="5180966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A1790B7-0342-4000-922C-4256036F1F0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627909" cy="476250"/>
    <xdr:pic>
      <xdr:nvPicPr>
        <xdr:cNvPr id="2" name="Picture 1">
          <a:extLst>
            <a:ext uri="{FF2B5EF4-FFF2-40B4-BE49-F238E27FC236}">
              <a16:creationId xmlns:a16="http://schemas.microsoft.com/office/drawing/2014/main" id="{5939402A-CA4B-4413-8F9C-7D6BA75BC7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27909" cy="476250"/>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96A3BFC8-2405-4C60-84CD-678EF9FCE8A5}"/>
            </a:ext>
          </a:extLst>
        </xdr:cNvPr>
        <xdr:cNvPicPr>
          <a:picLocks noChangeAspect="1"/>
        </xdr:cNvPicPr>
      </xdr:nvPicPr>
      <xdr:blipFill>
        <a:blip xmlns:r="http://schemas.openxmlformats.org/officeDocument/2006/relationships" r:embed="rId1" cstate="print"/>
        <a:stretch>
          <a:fillRect/>
        </a:stretch>
      </xdr:blipFill>
      <xdr:spPr>
        <a:xfrm>
          <a:off x="5129912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B6E678F-2297-4AEF-B40B-1FD9CCC272E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D00287BD-AFE8-437E-ADA1-1C310390D144}"/>
            </a:ext>
          </a:extLst>
        </xdr:cNvPr>
        <xdr:cNvPicPr>
          <a:picLocks noChangeAspect="1"/>
        </xdr:cNvPicPr>
      </xdr:nvPicPr>
      <xdr:blipFill>
        <a:blip xmlns:r="http://schemas.openxmlformats.org/officeDocument/2006/relationships" r:embed="rId1" cstate="print"/>
        <a:stretch>
          <a:fillRect/>
        </a:stretch>
      </xdr:blipFill>
      <xdr:spPr>
        <a:xfrm>
          <a:off x="5113148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6B5D247-1D5B-4ACF-B019-AB836B8A5894}"/>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32F4DE3A-B156-481A-A7B2-EC16889E77DB}"/>
            </a:ext>
          </a:extLst>
        </xdr:cNvPr>
        <xdr:cNvPicPr>
          <a:picLocks noChangeAspect="1"/>
        </xdr:cNvPicPr>
      </xdr:nvPicPr>
      <xdr:blipFill>
        <a:blip xmlns:r="http://schemas.openxmlformats.org/officeDocument/2006/relationships" r:embed="rId1" cstate="print"/>
        <a:stretch>
          <a:fillRect/>
        </a:stretch>
      </xdr:blipFill>
      <xdr:spPr>
        <a:xfrm>
          <a:off x="5110862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094EA42B-4893-475B-8430-44D66B22A88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7BE648FB-AD65-4E6E-8F2C-E1E3610573E5}"/>
            </a:ext>
          </a:extLst>
        </xdr:cNvPr>
        <xdr:cNvPicPr>
          <a:picLocks noChangeAspect="1"/>
        </xdr:cNvPicPr>
      </xdr:nvPicPr>
      <xdr:blipFill>
        <a:blip xmlns:r="http://schemas.openxmlformats.org/officeDocument/2006/relationships" r:embed="rId1" cstate="print"/>
        <a:stretch>
          <a:fillRect/>
        </a:stretch>
      </xdr:blipFill>
      <xdr:spPr>
        <a:xfrm>
          <a:off x="5115434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BA6FB62-8DB4-4867-A48F-84D5CB0AE2E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34</xdr:col>
      <xdr:colOff>786146</xdr:colOff>
      <xdr:row>2</xdr:row>
      <xdr:rowOff>213085</xdr:rowOff>
    </xdr:from>
    <xdr:ext cx="1083326" cy="323430"/>
    <xdr:pic>
      <xdr:nvPicPr>
        <xdr:cNvPr id="2" name="Picture 1">
          <a:extLst>
            <a:ext uri="{FF2B5EF4-FFF2-40B4-BE49-F238E27FC236}">
              <a16:creationId xmlns:a16="http://schemas.microsoft.com/office/drawing/2014/main" id="{B6A24296-8D53-4DB4-8104-B5B1EB61FD8F}"/>
            </a:ext>
          </a:extLst>
        </xdr:cNvPr>
        <xdr:cNvPicPr>
          <a:picLocks noChangeAspect="1"/>
        </xdr:cNvPicPr>
      </xdr:nvPicPr>
      <xdr:blipFill>
        <a:blip xmlns:r="http://schemas.openxmlformats.org/officeDocument/2006/relationships" r:embed="rId1" cstate="print"/>
        <a:stretch>
          <a:fillRect/>
        </a:stretch>
      </xdr:blipFill>
      <xdr:spPr>
        <a:xfrm>
          <a:off x="51276266" y="16227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81647B2-5B37-4958-9F7B-D324C3F06D7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33</xdr:col>
      <xdr:colOff>626126</xdr:colOff>
      <xdr:row>2</xdr:row>
      <xdr:rowOff>738865</xdr:rowOff>
    </xdr:from>
    <xdr:ext cx="1083326" cy="323430"/>
    <xdr:pic>
      <xdr:nvPicPr>
        <xdr:cNvPr id="2" name="Picture 1">
          <a:extLst>
            <a:ext uri="{FF2B5EF4-FFF2-40B4-BE49-F238E27FC236}">
              <a16:creationId xmlns:a16="http://schemas.microsoft.com/office/drawing/2014/main" id="{5867F680-ACBF-45A8-BC73-079E53DFABD9}"/>
            </a:ext>
          </a:extLst>
        </xdr:cNvPr>
        <xdr:cNvPicPr>
          <a:picLocks noChangeAspect="1"/>
        </xdr:cNvPicPr>
      </xdr:nvPicPr>
      <xdr:blipFill>
        <a:blip xmlns:r="http://schemas.openxmlformats.org/officeDocument/2006/relationships" r:embed="rId1" cstate="print"/>
        <a:stretch>
          <a:fillRect/>
        </a:stretch>
      </xdr:blipFill>
      <xdr:spPr>
        <a:xfrm>
          <a:off x="49767506" y="21485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23BD340-D928-4CE2-A4F2-00D08568CC3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33</xdr:col>
      <xdr:colOff>626126</xdr:colOff>
      <xdr:row>2</xdr:row>
      <xdr:rowOff>738865</xdr:rowOff>
    </xdr:from>
    <xdr:ext cx="1083326" cy="323430"/>
    <xdr:pic>
      <xdr:nvPicPr>
        <xdr:cNvPr id="2" name="Picture 1">
          <a:extLst>
            <a:ext uri="{FF2B5EF4-FFF2-40B4-BE49-F238E27FC236}">
              <a16:creationId xmlns:a16="http://schemas.microsoft.com/office/drawing/2014/main" id="{C29181C2-E498-40E8-8E98-B94B955838D9}"/>
            </a:ext>
          </a:extLst>
        </xdr:cNvPr>
        <xdr:cNvPicPr>
          <a:picLocks noChangeAspect="1"/>
        </xdr:cNvPicPr>
      </xdr:nvPicPr>
      <xdr:blipFill>
        <a:blip xmlns:r="http://schemas.openxmlformats.org/officeDocument/2006/relationships" r:embed="rId1" cstate="print"/>
        <a:stretch>
          <a:fillRect/>
        </a:stretch>
      </xdr:blipFill>
      <xdr:spPr>
        <a:xfrm>
          <a:off x="49767506" y="21485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C12C049-5129-40F5-8002-7A5A69DFB87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35</xdr:col>
      <xdr:colOff>786146</xdr:colOff>
      <xdr:row>2</xdr:row>
      <xdr:rowOff>213085</xdr:rowOff>
    </xdr:from>
    <xdr:ext cx="1083326" cy="323430"/>
    <xdr:pic>
      <xdr:nvPicPr>
        <xdr:cNvPr id="2" name="Picture 1">
          <a:extLst>
            <a:ext uri="{FF2B5EF4-FFF2-40B4-BE49-F238E27FC236}">
              <a16:creationId xmlns:a16="http://schemas.microsoft.com/office/drawing/2014/main" id="{2E17F9DB-E717-491C-8963-E85CC6A04BF3}"/>
            </a:ext>
          </a:extLst>
        </xdr:cNvPr>
        <xdr:cNvPicPr>
          <a:picLocks noChangeAspect="1"/>
        </xdr:cNvPicPr>
      </xdr:nvPicPr>
      <xdr:blipFill>
        <a:blip xmlns:r="http://schemas.openxmlformats.org/officeDocument/2006/relationships" r:embed="rId1" cstate="print"/>
        <a:stretch>
          <a:fillRect/>
        </a:stretch>
      </xdr:blipFill>
      <xdr:spPr>
        <a:xfrm>
          <a:off x="54377606" y="130274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FB77F1D-2B9C-4F5D-A079-9917D3CEECA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34</xdr:col>
      <xdr:colOff>793766</xdr:colOff>
      <xdr:row>2</xdr:row>
      <xdr:rowOff>525505</xdr:rowOff>
    </xdr:from>
    <xdr:ext cx="1083326" cy="323430"/>
    <xdr:pic>
      <xdr:nvPicPr>
        <xdr:cNvPr id="2" name="Picture 1">
          <a:extLst>
            <a:ext uri="{FF2B5EF4-FFF2-40B4-BE49-F238E27FC236}">
              <a16:creationId xmlns:a16="http://schemas.microsoft.com/office/drawing/2014/main" id="{A7291834-8288-42E9-8B13-E53056991CE8}"/>
            </a:ext>
          </a:extLst>
        </xdr:cNvPr>
        <xdr:cNvPicPr>
          <a:picLocks noChangeAspect="1"/>
        </xdr:cNvPicPr>
      </xdr:nvPicPr>
      <xdr:blipFill>
        <a:blip xmlns:r="http://schemas.openxmlformats.org/officeDocument/2006/relationships" r:embed="rId1" cstate="print"/>
        <a:stretch>
          <a:fillRect/>
        </a:stretch>
      </xdr:blipFill>
      <xdr:spPr>
        <a:xfrm>
          <a:off x="45797486" y="16151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C658E86-96B9-4EC8-95D8-C47C12B651EF}"/>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34</xdr:col>
      <xdr:colOff>793766</xdr:colOff>
      <xdr:row>2</xdr:row>
      <xdr:rowOff>525505</xdr:rowOff>
    </xdr:from>
    <xdr:ext cx="1083326" cy="323430"/>
    <xdr:pic>
      <xdr:nvPicPr>
        <xdr:cNvPr id="4" name="Picture 3">
          <a:extLst>
            <a:ext uri="{FF2B5EF4-FFF2-40B4-BE49-F238E27FC236}">
              <a16:creationId xmlns:a16="http://schemas.microsoft.com/office/drawing/2014/main" id="{8820FBCE-6A9F-42D3-851F-30BC8D3DC0C8}"/>
            </a:ext>
          </a:extLst>
        </xdr:cNvPr>
        <xdr:cNvPicPr>
          <a:picLocks noChangeAspect="1"/>
        </xdr:cNvPicPr>
      </xdr:nvPicPr>
      <xdr:blipFill>
        <a:blip xmlns:r="http://schemas.openxmlformats.org/officeDocument/2006/relationships" r:embed="rId1" cstate="print"/>
        <a:stretch>
          <a:fillRect/>
        </a:stretch>
      </xdr:blipFill>
      <xdr:spPr>
        <a:xfrm>
          <a:off x="54347126" y="16151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5" name="Picture 4">
          <a:extLst>
            <a:ext uri="{FF2B5EF4-FFF2-40B4-BE49-F238E27FC236}">
              <a16:creationId xmlns:a16="http://schemas.microsoft.com/office/drawing/2014/main" id="{D86C2912-C15C-4D12-BC14-923901E4126F}"/>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30</xdr:col>
      <xdr:colOff>212651</xdr:colOff>
      <xdr:row>2</xdr:row>
      <xdr:rowOff>77906</xdr:rowOff>
    </xdr:from>
    <xdr:ext cx="1083326" cy="323430"/>
    <xdr:pic>
      <xdr:nvPicPr>
        <xdr:cNvPr id="2" name="Picture 1">
          <a:extLst>
            <a:ext uri="{FF2B5EF4-FFF2-40B4-BE49-F238E27FC236}">
              <a16:creationId xmlns:a16="http://schemas.microsoft.com/office/drawing/2014/main" id="{488F6DCC-185D-4AB6-AE0A-3896DA18F641}"/>
            </a:ext>
          </a:extLst>
        </xdr:cNvPr>
        <xdr:cNvPicPr>
          <a:picLocks noChangeAspect="1"/>
        </xdr:cNvPicPr>
      </xdr:nvPicPr>
      <xdr:blipFill>
        <a:blip xmlns:r="http://schemas.openxmlformats.org/officeDocument/2006/relationships" r:embed="rId1" cstate="print"/>
        <a:stretch>
          <a:fillRect/>
        </a:stretch>
      </xdr:blipFill>
      <xdr:spPr>
        <a:xfrm>
          <a:off x="10393325" y="981673"/>
          <a:ext cx="1083326" cy="323430"/>
        </a:xfrm>
        <a:prstGeom prst="rect">
          <a:avLst/>
        </a:prstGeom>
      </xdr:spPr>
    </xdr:pic>
    <xdr:clientData/>
  </xdr:oneCellAnchor>
  <xdr:oneCellAnchor>
    <xdr:from>
      <xdr:col>13</xdr:col>
      <xdr:colOff>580282</xdr:colOff>
      <xdr:row>27</xdr:row>
      <xdr:rowOff>87989</xdr:rowOff>
    </xdr:from>
    <xdr:ext cx="5778750" cy="1534836"/>
    <xdr:pic>
      <xdr:nvPicPr>
        <xdr:cNvPr id="4" name="Picture 3">
          <a:extLst>
            <a:ext uri="{FF2B5EF4-FFF2-40B4-BE49-F238E27FC236}">
              <a16:creationId xmlns:a16="http://schemas.microsoft.com/office/drawing/2014/main" id="{038BE88C-2FD4-481B-A8EB-9D5F15340171}"/>
            </a:ext>
          </a:extLst>
        </xdr:cNvPr>
        <xdr:cNvPicPr/>
      </xdr:nvPicPr>
      <xdr:blipFill>
        <a:blip xmlns:r="http://schemas.openxmlformats.org/officeDocument/2006/relationships" r:embed="rId2"/>
        <a:stretch>
          <a:fillRect/>
        </a:stretch>
      </xdr:blipFill>
      <xdr:spPr>
        <a:xfrm>
          <a:off x="14517262" y="6496409"/>
          <a:ext cx="5778750" cy="1534836"/>
        </a:xfrm>
        <a:prstGeom prst="rect">
          <a:avLst/>
        </a:prstGeom>
      </xdr:spPr>
    </xdr:pic>
    <xdr:clientData/>
  </xdr:oneCellAnchor>
  <xdr:oneCellAnchor>
    <xdr:from>
      <xdr:col>34</xdr:col>
      <xdr:colOff>283535</xdr:colOff>
      <xdr:row>1</xdr:row>
      <xdr:rowOff>124046</xdr:rowOff>
    </xdr:from>
    <xdr:ext cx="1289005" cy="467316"/>
    <xdr:pic>
      <xdr:nvPicPr>
        <xdr:cNvPr id="5" name="Picture 4">
          <a:extLst>
            <a:ext uri="{FF2B5EF4-FFF2-40B4-BE49-F238E27FC236}">
              <a16:creationId xmlns:a16="http://schemas.microsoft.com/office/drawing/2014/main" id="{157B514F-72EB-413E-8E88-4A36A3835CBB}"/>
            </a:ext>
          </a:extLst>
        </xdr:cNvPr>
        <xdr:cNvPicPr>
          <a:picLocks noChangeAspect="1"/>
        </xdr:cNvPicPr>
      </xdr:nvPicPr>
      <xdr:blipFill>
        <a:blip xmlns:r="http://schemas.openxmlformats.org/officeDocument/2006/relationships" r:embed="rId1" cstate="print"/>
        <a:stretch>
          <a:fillRect/>
        </a:stretch>
      </xdr:blipFill>
      <xdr:spPr>
        <a:xfrm>
          <a:off x="14256488" y="372139"/>
          <a:ext cx="1289005" cy="46731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34</xdr:col>
      <xdr:colOff>793766</xdr:colOff>
      <xdr:row>2</xdr:row>
      <xdr:rowOff>525505</xdr:rowOff>
    </xdr:from>
    <xdr:ext cx="1083326" cy="323430"/>
    <xdr:pic>
      <xdr:nvPicPr>
        <xdr:cNvPr id="2" name="Picture 1">
          <a:extLst>
            <a:ext uri="{FF2B5EF4-FFF2-40B4-BE49-F238E27FC236}">
              <a16:creationId xmlns:a16="http://schemas.microsoft.com/office/drawing/2014/main" id="{5D45871B-5F72-4FA1-B620-E71CA8B7BE2E}"/>
            </a:ext>
          </a:extLst>
        </xdr:cNvPr>
        <xdr:cNvPicPr>
          <a:picLocks noChangeAspect="1"/>
        </xdr:cNvPicPr>
      </xdr:nvPicPr>
      <xdr:blipFill>
        <a:blip xmlns:r="http://schemas.openxmlformats.org/officeDocument/2006/relationships" r:embed="rId1" cstate="print"/>
        <a:stretch>
          <a:fillRect/>
        </a:stretch>
      </xdr:blipFill>
      <xdr:spPr>
        <a:xfrm>
          <a:off x="51840146" y="16151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0716CFD-E7EB-4C3C-98B1-51F96B03086F}"/>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33</xdr:col>
      <xdr:colOff>252746</xdr:colOff>
      <xdr:row>2</xdr:row>
      <xdr:rowOff>731245</xdr:rowOff>
    </xdr:from>
    <xdr:ext cx="1083326" cy="323430"/>
    <xdr:pic>
      <xdr:nvPicPr>
        <xdr:cNvPr id="2" name="Picture 1">
          <a:extLst>
            <a:ext uri="{FF2B5EF4-FFF2-40B4-BE49-F238E27FC236}">
              <a16:creationId xmlns:a16="http://schemas.microsoft.com/office/drawing/2014/main" id="{CE86C9AD-DDEF-4A1F-932B-60EA7F5B7C6A}"/>
            </a:ext>
          </a:extLst>
        </xdr:cNvPr>
        <xdr:cNvPicPr>
          <a:picLocks noChangeAspect="1"/>
        </xdr:cNvPicPr>
      </xdr:nvPicPr>
      <xdr:blipFill>
        <a:blip xmlns:r="http://schemas.openxmlformats.org/officeDocument/2006/relationships" r:embed="rId1" cstate="print"/>
        <a:stretch>
          <a:fillRect/>
        </a:stretch>
      </xdr:blipFill>
      <xdr:spPr>
        <a:xfrm>
          <a:off x="40867346" y="182090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6124BF6-3FA1-4AE4-820D-A4ED857E1E6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34</xdr:col>
      <xdr:colOff>473726</xdr:colOff>
      <xdr:row>2</xdr:row>
      <xdr:rowOff>281665</xdr:rowOff>
    </xdr:from>
    <xdr:ext cx="1083326" cy="323430"/>
    <xdr:pic>
      <xdr:nvPicPr>
        <xdr:cNvPr id="2" name="Picture 1">
          <a:extLst>
            <a:ext uri="{FF2B5EF4-FFF2-40B4-BE49-F238E27FC236}">
              <a16:creationId xmlns:a16="http://schemas.microsoft.com/office/drawing/2014/main" id="{0B4F7730-E2DC-4453-9448-197C6736480A}"/>
            </a:ext>
          </a:extLst>
        </xdr:cNvPr>
        <xdr:cNvPicPr>
          <a:picLocks noChangeAspect="1"/>
        </xdr:cNvPicPr>
      </xdr:nvPicPr>
      <xdr:blipFill>
        <a:blip xmlns:r="http://schemas.openxmlformats.org/officeDocument/2006/relationships" r:embed="rId1" cstate="print"/>
        <a:stretch>
          <a:fillRect/>
        </a:stretch>
      </xdr:blipFill>
      <xdr:spPr>
        <a:xfrm>
          <a:off x="51085766" y="13713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A6BFB02-0A69-4794-86A1-5DE202BC524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36</xdr:col>
      <xdr:colOff>1143000</xdr:colOff>
      <xdr:row>2</xdr:row>
      <xdr:rowOff>487680</xdr:rowOff>
    </xdr:from>
    <xdr:ext cx="1083326" cy="323430"/>
    <xdr:pic>
      <xdr:nvPicPr>
        <xdr:cNvPr id="6" name="Picture 5">
          <a:extLst>
            <a:ext uri="{FF2B5EF4-FFF2-40B4-BE49-F238E27FC236}">
              <a16:creationId xmlns:a16="http://schemas.microsoft.com/office/drawing/2014/main" id="{4EB3D695-0C81-4D80-A00A-0A4CB2D6D11F}"/>
            </a:ext>
          </a:extLst>
        </xdr:cNvPr>
        <xdr:cNvPicPr>
          <a:picLocks noChangeAspect="1"/>
        </xdr:cNvPicPr>
      </xdr:nvPicPr>
      <xdr:blipFill>
        <a:blip xmlns:r="http://schemas.openxmlformats.org/officeDocument/2006/relationships" r:embed="rId1" cstate="print"/>
        <a:stretch>
          <a:fillRect/>
        </a:stretch>
      </xdr:blipFill>
      <xdr:spPr>
        <a:xfrm>
          <a:off x="52943760" y="15773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161AED3D-CB23-4E6B-AE9F-67AFADFEB7D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26</xdr:col>
      <xdr:colOff>937260</xdr:colOff>
      <xdr:row>2</xdr:row>
      <xdr:rowOff>441960</xdr:rowOff>
    </xdr:from>
    <xdr:ext cx="1083326" cy="323430"/>
    <xdr:pic>
      <xdr:nvPicPr>
        <xdr:cNvPr id="9" name="Picture 8">
          <a:extLst>
            <a:ext uri="{FF2B5EF4-FFF2-40B4-BE49-F238E27FC236}">
              <a16:creationId xmlns:a16="http://schemas.microsoft.com/office/drawing/2014/main" id="{EC9BB34B-986F-4C61-961F-A5B019FD13FB}"/>
            </a:ext>
          </a:extLst>
        </xdr:cNvPr>
        <xdr:cNvPicPr>
          <a:picLocks noChangeAspect="1"/>
        </xdr:cNvPicPr>
      </xdr:nvPicPr>
      <xdr:blipFill>
        <a:blip xmlns:r="http://schemas.openxmlformats.org/officeDocument/2006/relationships" r:embed="rId1" cstate="print"/>
        <a:stretch>
          <a:fillRect/>
        </a:stretch>
      </xdr:blipFill>
      <xdr:spPr>
        <a:xfrm>
          <a:off x="38488620" y="1531620"/>
          <a:ext cx="1083326" cy="323430"/>
        </a:xfrm>
        <a:prstGeom prst="rect">
          <a:avLst/>
        </a:prstGeom>
      </xdr:spPr>
    </xdr:pic>
    <xdr:clientData/>
  </xdr:oneCellAnchor>
  <xdr:oneCellAnchor>
    <xdr:from>
      <xdr:col>5</xdr:col>
      <xdr:colOff>826032</xdr:colOff>
      <xdr:row>2</xdr:row>
      <xdr:rowOff>500831</xdr:rowOff>
    </xdr:from>
    <xdr:ext cx="1078968" cy="322129"/>
    <xdr:pic>
      <xdr:nvPicPr>
        <xdr:cNvPr id="2" name="Picture 1">
          <a:extLst>
            <a:ext uri="{FF2B5EF4-FFF2-40B4-BE49-F238E27FC236}">
              <a16:creationId xmlns:a16="http://schemas.microsoft.com/office/drawing/2014/main" id="{D8F89052-9316-4B48-95CB-E66D7437BE23}"/>
            </a:ext>
          </a:extLst>
        </xdr:cNvPr>
        <xdr:cNvPicPr>
          <a:picLocks noChangeAspect="1"/>
        </xdr:cNvPicPr>
      </xdr:nvPicPr>
      <xdr:blipFill>
        <a:blip xmlns:r="http://schemas.openxmlformats.org/officeDocument/2006/relationships" r:embed="rId1" cstate="print"/>
        <a:stretch>
          <a:fillRect/>
        </a:stretch>
      </xdr:blipFill>
      <xdr:spPr>
        <a:xfrm>
          <a:off x="9878592" y="1590491"/>
          <a:ext cx="1078968" cy="32212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34</xdr:col>
      <xdr:colOff>99954</xdr:colOff>
      <xdr:row>2</xdr:row>
      <xdr:rowOff>487680</xdr:rowOff>
    </xdr:from>
    <xdr:ext cx="1032279" cy="308190"/>
    <xdr:pic>
      <xdr:nvPicPr>
        <xdr:cNvPr id="2" name="Picture 1">
          <a:extLst>
            <a:ext uri="{FF2B5EF4-FFF2-40B4-BE49-F238E27FC236}">
              <a16:creationId xmlns:a16="http://schemas.microsoft.com/office/drawing/2014/main" id="{F707AF24-5824-43DB-A512-9885205C8F8F}"/>
            </a:ext>
          </a:extLst>
        </xdr:cNvPr>
        <xdr:cNvPicPr>
          <a:picLocks noChangeAspect="1"/>
        </xdr:cNvPicPr>
      </xdr:nvPicPr>
      <xdr:blipFill>
        <a:blip xmlns:r="http://schemas.openxmlformats.org/officeDocument/2006/relationships" r:embed="rId1" cstate="print"/>
        <a:stretch>
          <a:fillRect/>
        </a:stretch>
      </xdr:blipFill>
      <xdr:spPr>
        <a:xfrm>
          <a:off x="50437674" y="1630680"/>
          <a:ext cx="1032279" cy="30819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95CE2925-7EBE-4215-9BCC-BFC65FD8941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5</xdr:col>
      <xdr:colOff>929640</xdr:colOff>
      <xdr:row>2</xdr:row>
      <xdr:rowOff>503117</xdr:rowOff>
    </xdr:from>
    <xdr:ext cx="1174766" cy="350730"/>
    <xdr:pic>
      <xdr:nvPicPr>
        <xdr:cNvPr id="4" name="Picture 3">
          <a:extLst>
            <a:ext uri="{FF2B5EF4-FFF2-40B4-BE49-F238E27FC236}">
              <a16:creationId xmlns:a16="http://schemas.microsoft.com/office/drawing/2014/main" id="{CEF5881A-37F3-40CD-A0D8-D5D935488068}"/>
            </a:ext>
          </a:extLst>
        </xdr:cNvPr>
        <xdr:cNvPicPr>
          <a:picLocks noChangeAspect="1"/>
        </xdr:cNvPicPr>
      </xdr:nvPicPr>
      <xdr:blipFill>
        <a:blip xmlns:r="http://schemas.openxmlformats.org/officeDocument/2006/relationships" r:embed="rId1" cstate="print"/>
        <a:stretch>
          <a:fillRect/>
        </a:stretch>
      </xdr:blipFill>
      <xdr:spPr>
        <a:xfrm>
          <a:off x="9944100" y="1646117"/>
          <a:ext cx="1174766" cy="350730"/>
        </a:xfrm>
        <a:prstGeom prst="rect">
          <a:avLst/>
        </a:prstGeom>
      </xdr:spPr>
    </xdr:pic>
    <xdr:clientData/>
  </xdr:oneCellAnchor>
  <xdr:oneCellAnchor>
    <xdr:from>
      <xdr:col>22</xdr:col>
      <xdr:colOff>1181100</xdr:colOff>
      <xdr:row>2</xdr:row>
      <xdr:rowOff>670537</xdr:rowOff>
    </xdr:from>
    <xdr:ext cx="1593866" cy="475853"/>
    <xdr:pic>
      <xdr:nvPicPr>
        <xdr:cNvPr id="5" name="Picture 4">
          <a:extLst>
            <a:ext uri="{FF2B5EF4-FFF2-40B4-BE49-F238E27FC236}">
              <a16:creationId xmlns:a16="http://schemas.microsoft.com/office/drawing/2014/main" id="{61B055E6-4F8F-45A9-B6E8-C7656C7A004B}"/>
            </a:ext>
          </a:extLst>
        </xdr:cNvPr>
        <xdr:cNvPicPr>
          <a:picLocks noChangeAspect="1"/>
        </xdr:cNvPicPr>
      </xdr:nvPicPr>
      <xdr:blipFill>
        <a:blip xmlns:r="http://schemas.openxmlformats.org/officeDocument/2006/relationships" r:embed="rId1" cstate="print"/>
        <a:stretch>
          <a:fillRect/>
        </a:stretch>
      </xdr:blipFill>
      <xdr:spPr>
        <a:xfrm>
          <a:off x="34114740" y="1973557"/>
          <a:ext cx="1593866" cy="47585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34</xdr:col>
      <xdr:colOff>953786</xdr:colOff>
      <xdr:row>2</xdr:row>
      <xdr:rowOff>761725</xdr:rowOff>
    </xdr:from>
    <xdr:ext cx="1083326" cy="323430"/>
    <xdr:pic>
      <xdr:nvPicPr>
        <xdr:cNvPr id="2" name="Picture 1">
          <a:extLst>
            <a:ext uri="{FF2B5EF4-FFF2-40B4-BE49-F238E27FC236}">
              <a16:creationId xmlns:a16="http://schemas.microsoft.com/office/drawing/2014/main" id="{AA32E2B2-50F5-4020-B97D-6ECEB5437A0F}"/>
            </a:ext>
          </a:extLst>
        </xdr:cNvPr>
        <xdr:cNvPicPr>
          <a:picLocks noChangeAspect="1"/>
        </xdr:cNvPicPr>
      </xdr:nvPicPr>
      <xdr:blipFill>
        <a:blip xmlns:r="http://schemas.openxmlformats.org/officeDocument/2006/relationships" r:embed="rId1" cstate="print"/>
        <a:stretch>
          <a:fillRect/>
        </a:stretch>
      </xdr:blipFill>
      <xdr:spPr>
        <a:xfrm>
          <a:off x="50971466" y="18513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EAEB0C8-24A6-4495-A22C-49F078E3940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BCDECDB3-0115-4D0C-80D2-7D3810F87106}"/>
            </a:ext>
          </a:extLst>
        </xdr:cNvPr>
        <xdr:cNvPicPr>
          <a:picLocks noChangeAspect="1"/>
        </xdr:cNvPicPr>
      </xdr:nvPicPr>
      <xdr:blipFill>
        <a:blip xmlns:r="http://schemas.openxmlformats.org/officeDocument/2006/relationships" r:embed="rId1" cstate="print"/>
        <a:stretch>
          <a:fillRect/>
        </a:stretch>
      </xdr:blipFill>
      <xdr:spPr>
        <a:xfrm>
          <a:off x="4959224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0874821-31E1-4FCF-985A-080A0BE6F2C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C3CDF517-9B54-4405-98D8-DB9F8FC66471}"/>
            </a:ext>
          </a:extLst>
        </xdr:cNvPr>
        <xdr:cNvPicPr>
          <a:picLocks noChangeAspect="1"/>
        </xdr:cNvPicPr>
      </xdr:nvPicPr>
      <xdr:blipFill>
        <a:blip xmlns:r="http://schemas.openxmlformats.org/officeDocument/2006/relationships" r:embed="rId1" cstate="print"/>
        <a:stretch>
          <a:fillRect/>
        </a:stretch>
      </xdr:blipFill>
      <xdr:spPr>
        <a:xfrm>
          <a:off x="4959224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7CAD05AE-CFF9-4F93-BCB5-B032D5C35AB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33</xdr:col>
      <xdr:colOff>557546</xdr:colOff>
      <xdr:row>2</xdr:row>
      <xdr:rowOff>685525</xdr:rowOff>
    </xdr:from>
    <xdr:ext cx="1083326" cy="323430"/>
    <xdr:pic>
      <xdr:nvPicPr>
        <xdr:cNvPr id="2" name="Picture 1">
          <a:extLst>
            <a:ext uri="{FF2B5EF4-FFF2-40B4-BE49-F238E27FC236}">
              <a16:creationId xmlns:a16="http://schemas.microsoft.com/office/drawing/2014/main" id="{DF40C506-F3A3-4762-9517-078433C53071}"/>
            </a:ext>
          </a:extLst>
        </xdr:cNvPr>
        <xdr:cNvPicPr>
          <a:picLocks noChangeAspect="1"/>
        </xdr:cNvPicPr>
      </xdr:nvPicPr>
      <xdr:blipFill>
        <a:blip xmlns:r="http://schemas.openxmlformats.org/officeDocument/2006/relationships" r:embed="rId1" cstate="print"/>
        <a:stretch>
          <a:fillRect/>
        </a:stretch>
      </xdr:blipFill>
      <xdr:spPr>
        <a:xfrm>
          <a:off x="50057066" y="17751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5F2402FD-51A3-4D2E-8221-C20F5D8E36C4}"/>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559A5-C319-4B9E-AD87-C257BB2885C0}">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6"/>
    </row>
    <row r="2" spans="1:8" ht="45.6" customHeight="1" thickTop="1" thickBot="1" x14ac:dyDescent="0.35">
      <c r="A2" s="6"/>
      <c r="B2" s="7" t="s">
        <v>587</v>
      </c>
      <c r="C2" s="8" t="s">
        <v>700</v>
      </c>
      <c r="D2" s="120" t="s">
        <v>695</v>
      </c>
      <c r="E2" s="120"/>
      <c r="F2" s="120"/>
      <c r="G2" s="120"/>
      <c r="H2" s="9"/>
    </row>
    <row r="3" spans="1:8" ht="75.599999999999994" customHeight="1" thickTop="1" thickBot="1" x14ac:dyDescent="0.35">
      <c r="A3" s="10"/>
      <c r="B3" s="11"/>
      <c r="C3" s="12" t="s">
        <v>588</v>
      </c>
      <c r="D3" s="13" t="s">
        <v>589</v>
      </c>
      <c r="E3" s="121" t="s">
        <v>590</v>
      </c>
      <c r="F3" s="121"/>
      <c r="G3" s="122"/>
    </row>
    <row r="4" spans="1:8" ht="16.2" thickTop="1" x14ac:dyDescent="0.3">
      <c r="A4" s="10"/>
      <c r="B4" s="123" t="s">
        <v>701</v>
      </c>
      <c r="C4" s="124"/>
      <c r="D4" s="124"/>
      <c r="E4" s="124"/>
      <c r="F4" s="124"/>
      <c r="G4" s="125"/>
    </row>
    <row r="5" spans="1:8" ht="18.600000000000001" thickBot="1" x14ac:dyDescent="0.4">
      <c r="A5" s="10"/>
      <c r="B5" s="126" t="s">
        <v>696</v>
      </c>
      <c r="C5" s="127"/>
      <c r="D5" s="127"/>
      <c r="E5" s="127"/>
      <c r="F5" s="127"/>
      <c r="G5" s="128"/>
    </row>
    <row r="6" spans="1:8" ht="67.8" customHeight="1" thickTop="1" x14ac:dyDescent="0.3">
      <c r="A6" s="10"/>
      <c r="B6" s="129" t="s">
        <v>697</v>
      </c>
      <c r="C6" s="130"/>
      <c r="D6" s="130"/>
      <c r="E6" s="130"/>
      <c r="F6" s="130"/>
      <c r="G6" s="131"/>
    </row>
    <row r="7" spans="1:8" ht="105.6" customHeight="1" x14ac:dyDescent="0.3">
      <c r="A7" s="10"/>
      <c r="B7" s="117" t="s">
        <v>698</v>
      </c>
      <c r="C7" s="118"/>
      <c r="D7" s="118"/>
      <c r="E7" s="118"/>
      <c r="F7" s="118"/>
      <c r="G7" s="119"/>
    </row>
    <row r="8" spans="1:8" ht="47.4" customHeight="1" thickBot="1" x14ac:dyDescent="0.35">
      <c r="A8" s="10"/>
      <c r="B8" s="132" t="s">
        <v>591</v>
      </c>
      <c r="C8" s="133"/>
      <c r="D8" s="133"/>
      <c r="E8" s="133"/>
      <c r="F8" s="133"/>
      <c r="G8" s="134"/>
    </row>
    <row r="9" spans="1:8" ht="165.6" customHeight="1" thickTop="1" thickBot="1" x14ac:dyDescent="0.35">
      <c r="A9" s="10"/>
      <c r="B9" s="135" t="s">
        <v>699</v>
      </c>
      <c r="C9" s="136"/>
      <c r="D9" s="136"/>
      <c r="E9" s="136"/>
      <c r="F9" s="136"/>
      <c r="G9" s="137"/>
    </row>
    <row r="10" spans="1:8" ht="49.2" customHeight="1" thickTop="1" x14ac:dyDescent="0.3">
      <c r="A10" s="10"/>
      <c r="B10" s="138" t="s">
        <v>592</v>
      </c>
      <c r="C10" s="139"/>
      <c r="D10" s="139"/>
      <c r="E10" s="139"/>
      <c r="F10" s="139"/>
      <c r="G10" s="140"/>
    </row>
    <row r="11" spans="1:8" x14ac:dyDescent="0.3">
      <c r="A11" s="10"/>
      <c r="B11" s="141"/>
      <c r="C11" s="142"/>
      <c r="D11" s="142"/>
      <c r="E11" s="142"/>
      <c r="F11" s="142"/>
      <c r="G11" s="143"/>
    </row>
    <row r="12" spans="1:8" ht="46.2" customHeight="1" thickBot="1" x14ac:dyDescent="0.35">
      <c r="A12" s="10"/>
      <c r="B12" s="144" t="s">
        <v>593</v>
      </c>
      <c r="C12" s="145"/>
      <c r="D12" s="14"/>
      <c r="E12" s="14"/>
      <c r="F12" s="14"/>
      <c r="G12" s="15"/>
    </row>
    <row r="13" spans="1:8" ht="98.4" customHeight="1" thickTop="1" thickBot="1" x14ac:dyDescent="0.35">
      <c r="A13" s="16"/>
      <c r="B13" s="17" t="s">
        <v>594</v>
      </c>
      <c r="C13" s="18"/>
      <c r="D13" s="18"/>
      <c r="E13" s="18"/>
      <c r="F13" s="18"/>
      <c r="G13" s="19"/>
    </row>
    <row r="14" spans="1:8" ht="15" thickTop="1" x14ac:dyDescent="0.3">
      <c r="A14" s="20"/>
      <c r="B14" s="20"/>
      <c r="C14" s="20"/>
      <c r="D14" s="20"/>
      <c r="E14" s="20"/>
      <c r="F14" s="20"/>
      <c r="G14" s="20"/>
    </row>
  </sheetData>
  <sheetProtection algorithmName="SHA-512" hashValue="vWeRzPhEQTF7cTo4V92jPYepl9UV5j7/WLMwSQUITgkuWDzRVgkt2Hc2DT0yt/7aOZ1Y0We1VcnFBhSlu4uPdg==" saltValue="Q4mEchjYAbZc8WjYixSb9w=="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J19"/>
  <sheetViews>
    <sheetView showGridLines="0" workbookViewId="0"/>
  </sheetViews>
  <sheetFormatPr defaultRowHeight="14.4" x14ac:dyDescent="0.3"/>
  <cols>
    <col min="1" max="1" width="56.5546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680</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2.2"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
      <c r="A6" s="4" t="s">
        <v>16</v>
      </c>
      <c r="B6" s="3" t="s">
        <v>17</v>
      </c>
      <c r="C6" s="3" t="s">
        <v>18</v>
      </c>
      <c r="D6" s="3" t="s">
        <v>19</v>
      </c>
      <c r="E6" s="3" t="s">
        <v>20</v>
      </c>
      <c r="F6" s="3" t="s">
        <v>21</v>
      </c>
      <c r="G6" s="3" t="s">
        <v>22</v>
      </c>
      <c r="H6" s="3" t="s">
        <v>23</v>
      </c>
      <c r="I6" s="3" t="s">
        <v>24</v>
      </c>
      <c r="J6" s="3" t="s">
        <v>25</v>
      </c>
      <c r="K6" s="3" t="s">
        <v>26</v>
      </c>
      <c r="L6" s="3" t="s">
        <v>27</v>
      </c>
      <c r="M6" s="3" t="s">
        <v>28</v>
      </c>
      <c r="N6" s="3" t="s">
        <v>29</v>
      </c>
      <c r="O6" s="3" t="s">
        <v>30</v>
      </c>
      <c r="P6" s="3" t="s">
        <v>31</v>
      </c>
      <c r="Q6" s="3" t="s">
        <v>32</v>
      </c>
      <c r="R6" s="3" t="s">
        <v>33</v>
      </c>
      <c r="S6" s="3" t="s">
        <v>34</v>
      </c>
      <c r="T6" s="3" t="s">
        <v>35</v>
      </c>
      <c r="U6" s="3" t="s">
        <v>36</v>
      </c>
      <c r="V6" s="3" t="s">
        <v>37</v>
      </c>
      <c r="W6" s="3" t="s">
        <v>38</v>
      </c>
      <c r="X6" s="3" t="s">
        <v>39</v>
      </c>
      <c r="Y6" s="3" t="s">
        <v>40</v>
      </c>
      <c r="Z6" s="3" t="s">
        <v>41</v>
      </c>
      <c r="AA6" s="3" t="s">
        <v>42</v>
      </c>
      <c r="AB6" s="3" t="s">
        <v>39</v>
      </c>
      <c r="AC6" s="3" t="s">
        <v>43</v>
      </c>
      <c r="AD6" s="3" t="s">
        <v>44</v>
      </c>
      <c r="AE6" s="3" t="s">
        <v>45</v>
      </c>
      <c r="AF6" s="3" t="s">
        <v>46</v>
      </c>
      <c r="AG6" s="3" t="s">
        <v>47</v>
      </c>
      <c r="AH6" s="3" t="s">
        <v>48</v>
      </c>
      <c r="AI6" s="3" t="s">
        <v>49</v>
      </c>
      <c r="AJ6" s="3" t="s">
        <v>46</v>
      </c>
    </row>
    <row r="7" spans="1:36" ht="19.95" customHeight="1" x14ac:dyDescent="0.3">
      <c r="A7" s="1" t="s">
        <v>50</v>
      </c>
      <c r="B7" s="2" t="s">
        <v>216</v>
      </c>
      <c r="C7" s="2" t="s">
        <v>318</v>
      </c>
      <c r="D7" s="2" t="s">
        <v>217</v>
      </c>
      <c r="E7" s="2" t="s">
        <v>53</v>
      </c>
      <c r="F7" s="2" t="s">
        <v>54</v>
      </c>
      <c r="G7" s="2" t="s">
        <v>55</v>
      </c>
      <c r="H7" s="2" t="s">
        <v>56</v>
      </c>
      <c r="I7" s="2" t="s">
        <v>351</v>
      </c>
      <c r="J7" s="2" t="s">
        <v>291</v>
      </c>
      <c r="K7" s="2" t="s">
        <v>58</v>
      </c>
      <c r="L7" s="2" t="s">
        <v>220</v>
      </c>
      <c r="M7" s="2" t="s">
        <v>352</v>
      </c>
      <c r="N7" s="2" t="s">
        <v>292</v>
      </c>
      <c r="O7" s="2" t="s">
        <v>222</v>
      </c>
      <c r="P7" s="2" t="s">
        <v>257</v>
      </c>
      <c r="Q7" s="2" t="s">
        <v>62</v>
      </c>
      <c r="R7" s="2" t="s">
        <v>225</v>
      </c>
      <c r="S7" s="2" t="s">
        <v>322</v>
      </c>
      <c r="T7" s="2" t="s">
        <v>295</v>
      </c>
      <c r="U7" s="2" t="s">
        <v>171</v>
      </c>
      <c r="V7" s="2" t="s">
        <v>67</v>
      </c>
      <c r="W7" s="2" t="s">
        <v>136</v>
      </c>
      <c r="X7" s="2" t="s">
        <v>42</v>
      </c>
      <c r="Y7" s="2" t="s">
        <v>184</v>
      </c>
      <c r="Z7" s="2" t="s">
        <v>79</v>
      </c>
      <c r="AA7" s="2" t="s">
        <v>132</v>
      </c>
      <c r="AB7" s="2" t="s">
        <v>72</v>
      </c>
      <c r="AC7" s="2" t="s">
        <v>338</v>
      </c>
      <c r="AD7" s="2" t="s">
        <v>74</v>
      </c>
      <c r="AE7" s="2" t="s">
        <v>192</v>
      </c>
      <c r="AF7" s="2" t="s">
        <v>353</v>
      </c>
      <c r="AG7" s="2" t="s">
        <v>229</v>
      </c>
      <c r="AH7" s="2" t="s">
        <v>103</v>
      </c>
      <c r="AI7" s="2" t="s">
        <v>141</v>
      </c>
      <c r="AJ7" s="2" t="s">
        <v>230</v>
      </c>
    </row>
    <row r="8" spans="1:36" ht="19.95" customHeight="1" x14ac:dyDescent="0.3">
      <c r="A8" s="4" t="s">
        <v>97</v>
      </c>
      <c r="B8" s="3" t="s">
        <v>354</v>
      </c>
      <c r="C8" s="3" t="s">
        <v>350</v>
      </c>
      <c r="D8" s="3" t="s">
        <v>355</v>
      </c>
      <c r="E8" s="3" t="s">
        <v>310</v>
      </c>
      <c r="F8" s="3" t="s">
        <v>175</v>
      </c>
      <c r="G8" s="3" t="s">
        <v>49</v>
      </c>
      <c r="H8" s="3" t="s">
        <v>301</v>
      </c>
      <c r="I8" s="3" t="s">
        <v>173</v>
      </c>
      <c r="J8" s="3" t="s">
        <v>93</v>
      </c>
      <c r="K8" s="3" t="s">
        <v>246</v>
      </c>
      <c r="L8" s="3" t="s">
        <v>172</v>
      </c>
      <c r="M8" s="3" t="s">
        <v>240</v>
      </c>
      <c r="N8" s="3" t="s">
        <v>245</v>
      </c>
      <c r="O8" s="3" t="s">
        <v>49</v>
      </c>
      <c r="P8" s="3" t="s">
        <v>301</v>
      </c>
      <c r="Q8" s="3" t="s">
        <v>87</v>
      </c>
      <c r="R8" s="3" t="s">
        <v>71</v>
      </c>
      <c r="S8" s="3" t="s">
        <v>356</v>
      </c>
      <c r="T8" s="3" t="s">
        <v>99</v>
      </c>
      <c r="U8" s="3" t="s">
        <v>162</v>
      </c>
      <c r="V8" s="3" t="s">
        <v>70</v>
      </c>
      <c r="W8" s="3" t="s">
        <v>236</v>
      </c>
      <c r="X8" s="3" t="s">
        <v>101</v>
      </c>
      <c r="Y8" s="3" t="s">
        <v>96</v>
      </c>
      <c r="Z8" s="3" t="s">
        <v>143</v>
      </c>
      <c r="AA8" s="3" t="s">
        <v>41</v>
      </c>
      <c r="AB8" s="3" t="s">
        <v>163</v>
      </c>
      <c r="AC8" s="3" t="s">
        <v>39</v>
      </c>
      <c r="AD8" s="3" t="s">
        <v>179</v>
      </c>
      <c r="AE8" s="3" t="s">
        <v>101</v>
      </c>
      <c r="AF8" s="3" t="s">
        <v>357</v>
      </c>
      <c r="AG8" s="3" t="s">
        <v>183</v>
      </c>
      <c r="AH8" s="3" t="s">
        <v>176</v>
      </c>
      <c r="AI8" s="3" t="s">
        <v>102</v>
      </c>
      <c r="AJ8" s="3" t="s">
        <v>358</v>
      </c>
    </row>
    <row r="9" spans="1:36" ht="19.95" customHeight="1" x14ac:dyDescent="0.3">
      <c r="A9" s="1" t="s">
        <v>277</v>
      </c>
      <c r="B9" s="2" t="s">
        <v>271</v>
      </c>
      <c r="C9" s="2" t="s">
        <v>112</v>
      </c>
      <c r="D9" s="2" t="s">
        <v>269</v>
      </c>
      <c r="E9" s="2" t="s">
        <v>249</v>
      </c>
      <c r="F9" s="2" t="s">
        <v>106</v>
      </c>
      <c r="G9" s="2" t="s">
        <v>153</v>
      </c>
      <c r="H9" s="2" t="s">
        <v>248</v>
      </c>
      <c r="I9" s="2" t="s">
        <v>108</v>
      </c>
      <c r="J9" s="2" t="s">
        <v>112</v>
      </c>
      <c r="K9" s="2" t="s">
        <v>269</v>
      </c>
      <c r="L9" s="2" t="s">
        <v>153</v>
      </c>
      <c r="M9" s="2" t="s">
        <v>156</v>
      </c>
      <c r="N9" s="2" t="s">
        <v>116</v>
      </c>
      <c r="O9" s="2" t="s">
        <v>153</v>
      </c>
      <c r="P9" s="2" t="s">
        <v>112</v>
      </c>
      <c r="Q9" s="2" t="s">
        <v>108</v>
      </c>
      <c r="R9" s="2" t="s">
        <v>119</v>
      </c>
      <c r="S9" s="2" t="s">
        <v>359</v>
      </c>
      <c r="T9" s="2" t="s">
        <v>124</v>
      </c>
      <c r="U9" s="2" t="s">
        <v>255</v>
      </c>
      <c r="V9" s="2" t="s">
        <v>113</v>
      </c>
      <c r="W9" s="2" t="s">
        <v>360</v>
      </c>
      <c r="X9" s="2" t="s">
        <v>108</v>
      </c>
      <c r="Y9" s="2" t="s">
        <v>112</v>
      </c>
      <c r="Z9" s="2" t="s">
        <v>119</v>
      </c>
      <c r="AA9" s="2" t="s">
        <v>361</v>
      </c>
      <c r="AB9" s="2" t="s">
        <v>250</v>
      </c>
      <c r="AC9" s="2" t="s">
        <v>123</v>
      </c>
      <c r="AD9" s="2" t="s">
        <v>168</v>
      </c>
      <c r="AE9" s="2" t="s">
        <v>108</v>
      </c>
      <c r="AF9" s="2" t="s">
        <v>362</v>
      </c>
      <c r="AG9" s="2" t="s">
        <v>149</v>
      </c>
      <c r="AH9" s="2" t="s">
        <v>125</v>
      </c>
      <c r="AI9" s="2" t="s">
        <v>112</v>
      </c>
      <c r="AJ9" s="2" t="s">
        <v>254</v>
      </c>
    </row>
    <row r="10" spans="1:36" ht="19.95" customHeight="1" x14ac:dyDescent="0.3">
      <c r="A10" s="4" t="s">
        <v>86</v>
      </c>
      <c r="B10" s="3" t="s">
        <v>363</v>
      </c>
      <c r="C10" s="3" t="s">
        <v>222</v>
      </c>
      <c r="D10" s="3" t="s">
        <v>185</v>
      </c>
      <c r="E10" s="3" t="s">
        <v>240</v>
      </c>
      <c r="F10" s="3" t="s">
        <v>133</v>
      </c>
      <c r="G10" s="3" t="s">
        <v>133</v>
      </c>
      <c r="H10" s="3" t="s">
        <v>90</v>
      </c>
      <c r="I10" s="3" t="s">
        <v>159</v>
      </c>
      <c r="J10" s="3" t="s">
        <v>171</v>
      </c>
      <c r="K10" s="3" t="s">
        <v>285</v>
      </c>
      <c r="L10" s="3" t="s">
        <v>236</v>
      </c>
      <c r="M10" s="3" t="s">
        <v>315</v>
      </c>
      <c r="N10" s="3" t="s">
        <v>301</v>
      </c>
      <c r="O10" s="3" t="s">
        <v>236</v>
      </c>
      <c r="P10" s="3" t="s">
        <v>85</v>
      </c>
      <c r="Q10" s="3" t="s">
        <v>87</v>
      </c>
      <c r="R10" s="3" t="s">
        <v>67</v>
      </c>
      <c r="S10" s="3" t="s">
        <v>39</v>
      </c>
      <c r="T10" s="3" t="s">
        <v>234</v>
      </c>
      <c r="U10" s="3" t="s">
        <v>72</v>
      </c>
      <c r="V10" s="3" t="s">
        <v>92</v>
      </c>
      <c r="W10" s="3" t="s">
        <v>96</v>
      </c>
      <c r="X10" s="3" t="s">
        <v>142</v>
      </c>
      <c r="Y10" s="3" t="s">
        <v>95</v>
      </c>
      <c r="Z10" s="3" t="s">
        <v>143</v>
      </c>
      <c r="AA10" s="3" t="s">
        <v>99</v>
      </c>
      <c r="AB10" s="3" t="s">
        <v>102</v>
      </c>
      <c r="AC10" s="3" t="s">
        <v>364</v>
      </c>
      <c r="AD10" s="3" t="s">
        <v>130</v>
      </c>
      <c r="AE10" s="3" t="s">
        <v>99</v>
      </c>
      <c r="AF10" s="3" t="s">
        <v>85</v>
      </c>
      <c r="AG10" s="3" t="s">
        <v>233</v>
      </c>
      <c r="AH10" s="3" t="s">
        <v>239</v>
      </c>
      <c r="AI10" s="3" t="s">
        <v>104</v>
      </c>
      <c r="AJ10" s="3" t="s">
        <v>93</v>
      </c>
    </row>
    <row r="11" spans="1:36" ht="19.95" customHeight="1" x14ac:dyDescent="0.3">
      <c r="A11" s="1" t="s">
        <v>247</v>
      </c>
      <c r="B11" s="2" t="s">
        <v>150</v>
      </c>
      <c r="C11" s="2" t="s">
        <v>248</v>
      </c>
      <c r="D11" s="2" t="s">
        <v>148</v>
      </c>
      <c r="E11" s="2" t="s">
        <v>150</v>
      </c>
      <c r="F11" s="2" t="s">
        <v>267</v>
      </c>
      <c r="G11" s="2" t="s">
        <v>150</v>
      </c>
      <c r="H11" s="2" t="s">
        <v>153</v>
      </c>
      <c r="I11" s="2" t="s">
        <v>116</v>
      </c>
      <c r="J11" s="2" t="s">
        <v>271</v>
      </c>
      <c r="K11" s="2" t="s">
        <v>108</v>
      </c>
      <c r="L11" s="2" t="s">
        <v>108</v>
      </c>
      <c r="M11" s="2" t="s">
        <v>108</v>
      </c>
      <c r="N11" s="2" t="s">
        <v>107</v>
      </c>
      <c r="O11" s="2" t="s">
        <v>248</v>
      </c>
      <c r="P11" s="2" t="s">
        <v>150</v>
      </c>
      <c r="Q11" s="2" t="s">
        <v>108</v>
      </c>
      <c r="R11" s="2" t="s">
        <v>249</v>
      </c>
      <c r="S11" s="2" t="s">
        <v>151</v>
      </c>
      <c r="T11" s="2" t="s">
        <v>253</v>
      </c>
      <c r="U11" s="2" t="s">
        <v>153</v>
      </c>
      <c r="V11" s="2" t="s">
        <v>253</v>
      </c>
      <c r="W11" s="2" t="s">
        <v>119</v>
      </c>
      <c r="X11" s="2" t="s">
        <v>249</v>
      </c>
      <c r="Y11" s="2" t="s">
        <v>365</v>
      </c>
      <c r="Z11" s="2" t="s">
        <v>115</v>
      </c>
      <c r="AA11" s="2" t="s">
        <v>188</v>
      </c>
      <c r="AB11" s="2" t="s">
        <v>170</v>
      </c>
      <c r="AC11" s="2" t="s">
        <v>256</v>
      </c>
      <c r="AD11" s="2" t="s">
        <v>251</v>
      </c>
      <c r="AE11" s="2" t="s">
        <v>123</v>
      </c>
      <c r="AF11" s="2" t="s">
        <v>151</v>
      </c>
      <c r="AG11" s="2" t="s">
        <v>248</v>
      </c>
      <c r="AH11" s="2" t="s">
        <v>250</v>
      </c>
      <c r="AI11" s="2" t="s">
        <v>109</v>
      </c>
      <c r="AJ11" s="2" t="s">
        <v>114</v>
      </c>
    </row>
    <row r="12" spans="1:36" ht="19.95" customHeight="1" x14ac:dyDescent="0.3">
      <c r="A12" s="4" t="s">
        <v>85</v>
      </c>
      <c r="B12" s="3" t="s">
        <v>366</v>
      </c>
      <c r="C12" s="3" t="s">
        <v>284</v>
      </c>
      <c r="D12" s="3" t="s">
        <v>317</v>
      </c>
      <c r="E12" s="3" t="s">
        <v>193</v>
      </c>
      <c r="F12" s="3" t="s">
        <v>244</v>
      </c>
      <c r="G12" s="3" t="s">
        <v>45</v>
      </c>
      <c r="H12" s="3" t="s">
        <v>40</v>
      </c>
      <c r="I12" s="3" t="s">
        <v>242</v>
      </c>
      <c r="J12" s="3" t="s">
        <v>260</v>
      </c>
      <c r="K12" s="3" t="s">
        <v>329</v>
      </c>
      <c r="L12" s="3" t="s">
        <v>90</v>
      </c>
      <c r="M12" s="3" t="s">
        <v>92</v>
      </c>
      <c r="N12" s="3" t="s">
        <v>331</v>
      </c>
      <c r="O12" s="3" t="s">
        <v>165</v>
      </c>
      <c r="P12" s="3" t="s">
        <v>235</v>
      </c>
      <c r="Q12" s="3" t="s">
        <v>91</v>
      </c>
      <c r="R12" s="3" t="s">
        <v>340</v>
      </c>
      <c r="S12" s="3" t="s">
        <v>102</v>
      </c>
      <c r="T12" s="3" t="s">
        <v>315</v>
      </c>
      <c r="U12" s="3" t="s">
        <v>102</v>
      </c>
      <c r="V12" s="3" t="s">
        <v>141</v>
      </c>
      <c r="W12" s="3" t="s">
        <v>102</v>
      </c>
      <c r="X12" s="3" t="s">
        <v>104</v>
      </c>
      <c r="Y12" s="3" t="s">
        <v>99</v>
      </c>
      <c r="Z12" s="3" t="s">
        <v>101</v>
      </c>
      <c r="AA12" s="3" t="s">
        <v>95</v>
      </c>
      <c r="AB12" s="3" t="s">
        <v>95</v>
      </c>
      <c r="AC12" s="3" t="s">
        <v>30</v>
      </c>
      <c r="AD12" s="3" t="s">
        <v>130</v>
      </c>
      <c r="AE12" s="3" t="s">
        <v>99</v>
      </c>
      <c r="AF12" s="3" t="s">
        <v>179</v>
      </c>
      <c r="AG12" s="3" t="s">
        <v>285</v>
      </c>
      <c r="AH12" s="3" t="s">
        <v>235</v>
      </c>
      <c r="AI12" s="3" t="s">
        <v>99</v>
      </c>
      <c r="AJ12" s="3" t="s">
        <v>40</v>
      </c>
    </row>
    <row r="13" spans="1:36" ht="19.95" customHeight="1" x14ac:dyDescent="0.3">
      <c r="A13" s="1" t="s">
        <v>266</v>
      </c>
      <c r="B13" s="2" t="s">
        <v>114</v>
      </c>
      <c r="C13" s="2" t="s">
        <v>148</v>
      </c>
      <c r="D13" s="2" t="s">
        <v>151</v>
      </c>
      <c r="E13" s="2" t="s">
        <v>152</v>
      </c>
      <c r="F13" s="2" t="s">
        <v>106</v>
      </c>
      <c r="G13" s="2" t="s">
        <v>152</v>
      </c>
      <c r="H13" s="2" t="s">
        <v>111</v>
      </c>
      <c r="I13" s="2" t="s">
        <v>267</v>
      </c>
      <c r="J13" s="2" t="s">
        <v>113</v>
      </c>
      <c r="K13" s="2" t="s">
        <v>151</v>
      </c>
      <c r="L13" s="2" t="s">
        <v>113</v>
      </c>
      <c r="M13" s="2" t="s">
        <v>114</v>
      </c>
      <c r="N13" s="2" t="s">
        <v>151</v>
      </c>
      <c r="O13" s="2" t="s">
        <v>114</v>
      </c>
      <c r="P13" s="2" t="s">
        <v>267</v>
      </c>
      <c r="Q13" s="2" t="s">
        <v>151</v>
      </c>
      <c r="R13" s="2" t="s">
        <v>248</v>
      </c>
      <c r="S13" s="2" t="s">
        <v>124</v>
      </c>
      <c r="T13" s="2" t="s">
        <v>256</v>
      </c>
      <c r="U13" s="2" t="s">
        <v>120</v>
      </c>
      <c r="V13" s="2" t="s">
        <v>152</v>
      </c>
      <c r="W13" s="2" t="s">
        <v>119</v>
      </c>
      <c r="X13" s="2" t="s">
        <v>267</v>
      </c>
      <c r="Y13" s="2" t="s">
        <v>147</v>
      </c>
      <c r="Z13" s="2" t="s">
        <v>330</v>
      </c>
      <c r="AA13" s="2" t="s">
        <v>267</v>
      </c>
      <c r="AB13" s="2" t="s">
        <v>267</v>
      </c>
      <c r="AC13" s="2" t="s">
        <v>153</v>
      </c>
      <c r="AD13" s="2" t="s">
        <v>251</v>
      </c>
      <c r="AE13" s="2" t="s">
        <v>168</v>
      </c>
      <c r="AF13" s="2" t="s">
        <v>127</v>
      </c>
      <c r="AG13" s="2" t="s">
        <v>153</v>
      </c>
      <c r="AH13" s="2" t="s">
        <v>150</v>
      </c>
      <c r="AI13" s="2" t="s">
        <v>151</v>
      </c>
      <c r="AJ13" s="2" t="s">
        <v>168</v>
      </c>
    </row>
    <row r="14" spans="1:36" ht="19.95" customHeight="1" x14ac:dyDescent="0.3">
      <c r="A14" s="4" t="s">
        <v>75</v>
      </c>
      <c r="B14" s="3" t="s">
        <v>367</v>
      </c>
      <c r="C14" s="3" t="s">
        <v>234</v>
      </c>
      <c r="D14" s="3" t="s">
        <v>273</v>
      </c>
      <c r="E14" s="3" t="s">
        <v>315</v>
      </c>
      <c r="F14" s="3" t="s">
        <v>132</v>
      </c>
      <c r="G14" s="3" t="s">
        <v>91</v>
      </c>
      <c r="H14" s="3" t="s">
        <v>91</v>
      </c>
      <c r="I14" s="3" t="s">
        <v>160</v>
      </c>
      <c r="J14" s="3" t="s">
        <v>94</v>
      </c>
      <c r="K14" s="3" t="s">
        <v>86</v>
      </c>
      <c r="L14" s="3" t="s">
        <v>87</v>
      </c>
      <c r="M14" s="3" t="s">
        <v>174</v>
      </c>
      <c r="N14" s="3" t="s">
        <v>263</v>
      </c>
      <c r="O14" s="3" t="s">
        <v>160</v>
      </c>
      <c r="P14" s="3" t="s">
        <v>274</v>
      </c>
      <c r="Q14" s="3" t="s">
        <v>75</v>
      </c>
      <c r="R14" s="3" t="s">
        <v>313</v>
      </c>
      <c r="S14" s="3" t="s">
        <v>331</v>
      </c>
      <c r="T14" s="3" t="s">
        <v>98</v>
      </c>
      <c r="U14" s="3" t="s">
        <v>139</v>
      </c>
      <c r="V14" s="3" t="s">
        <v>98</v>
      </c>
      <c r="W14" s="3" t="s">
        <v>184</v>
      </c>
      <c r="X14" s="3" t="s">
        <v>102</v>
      </c>
      <c r="Y14" s="3" t="s">
        <v>102</v>
      </c>
      <c r="Z14" s="3" t="s">
        <v>99</v>
      </c>
      <c r="AA14" s="3" t="s">
        <v>104</v>
      </c>
      <c r="AB14" s="3" t="s">
        <v>101</v>
      </c>
      <c r="AC14" s="3" t="s">
        <v>244</v>
      </c>
      <c r="AD14" s="3" t="s">
        <v>71</v>
      </c>
      <c r="AE14" s="3" t="s">
        <v>95</v>
      </c>
      <c r="AF14" s="3" t="s">
        <v>67</v>
      </c>
      <c r="AG14" s="3" t="s">
        <v>162</v>
      </c>
      <c r="AH14" s="3" t="s">
        <v>313</v>
      </c>
      <c r="AI14" s="3" t="s">
        <v>102</v>
      </c>
      <c r="AJ14" s="3" t="s">
        <v>368</v>
      </c>
    </row>
    <row r="15" spans="1:36" ht="19.95" customHeight="1" x14ac:dyDescent="0.3">
      <c r="A15" s="1" t="s">
        <v>281</v>
      </c>
      <c r="B15" s="2" t="s">
        <v>152</v>
      </c>
      <c r="C15" s="2" t="s">
        <v>125</v>
      </c>
      <c r="D15" s="2" t="s">
        <v>146</v>
      </c>
      <c r="E15" s="2" t="s">
        <v>146</v>
      </c>
      <c r="F15" s="2" t="s">
        <v>152</v>
      </c>
      <c r="G15" s="2" t="s">
        <v>111</v>
      </c>
      <c r="H15" s="2" t="s">
        <v>152</v>
      </c>
      <c r="I15" s="2" t="s">
        <v>149</v>
      </c>
      <c r="J15" s="2" t="s">
        <v>114</v>
      </c>
      <c r="K15" s="2" t="s">
        <v>149</v>
      </c>
      <c r="L15" s="2" t="s">
        <v>151</v>
      </c>
      <c r="M15" s="2" t="s">
        <v>147</v>
      </c>
      <c r="N15" s="2" t="s">
        <v>151</v>
      </c>
      <c r="O15" s="2" t="s">
        <v>125</v>
      </c>
      <c r="P15" s="2" t="s">
        <v>151</v>
      </c>
      <c r="Q15" s="2" t="s">
        <v>152</v>
      </c>
      <c r="R15" s="2" t="s">
        <v>147</v>
      </c>
      <c r="S15" s="2" t="s">
        <v>114</v>
      </c>
      <c r="T15" s="2" t="s">
        <v>168</v>
      </c>
      <c r="U15" s="2" t="s">
        <v>110</v>
      </c>
      <c r="V15" s="2" t="s">
        <v>122</v>
      </c>
      <c r="W15" s="2" t="s">
        <v>113</v>
      </c>
      <c r="X15" s="2" t="s">
        <v>125</v>
      </c>
      <c r="Y15" s="2" t="s">
        <v>111</v>
      </c>
      <c r="Z15" s="2" t="s">
        <v>151</v>
      </c>
      <c r="AA15" s="2" t="s">
        <v>111</v>
      </c>
      <c r="AB15" s="2" t="s">
        <v>114</v>
      </c>
      <c r="AC15" s="2" t="s">
        <v>147</v>
      </c>
      <c r="AD15" s="2" t="s">
        <v>181</v>
      </c>
      <c r="AE15" s="2" t="s">
        <v>116</v>
      </c>
      <c r="AF15" s="2" t="s">
        <v>113</v>
      </c>
      <c r="AG15" s="2" t="s">
        <v>125</v>
      </c>
      <c r="AH15" s="2" t="s">
        <v>146</v>
      </c>
      <c r="AI15" s="2" t="s">
        <v>146</v>
      </c>
      <c r="AJ15" s="2" t="s">
        <v>151</v>
      </c>
    </row>
    <row r="16" spans="1:36" ht="19.95" customHeight="1" x14ac:dyDescent="0.3">
      <c r="A16" s="4" t="s">
        <v>195</v>
      </c>
      <c r="B16" s="3" t="s">
        <v>301</v>
      </c>
      <c r="C16" s="3" t="s">
        <v>174</v>
      </c>
      <c r="D16" s="3" t="s">
        <v>45</v>
      </c>
      <c r="E16" s="3" t="s">
        <v>71</v>
      </c>
      <c r="F16" s="3" t="s">
        <v>42</v>
      </c>
      <c r="G16" s="3" t="s">
        <v>163</v>
      </c>
      <c r="H16" s="3" t="s">
        <v>102</v>
      </c>
      <c r="I16" s="3" t="s">
        <v>163</v>
      </c>
      <c r="J16" s="3" t="s">
        <v>192</v>
      </c>
      <c r="K16" s="3" t="s">
        <v>41</v>
      </c>
      <c r="L16" s="3" t="s">
        <v>138</v>
      </c>
      <c r="M16" s="3" t="s">
        <v>104</v>
      </c>
      <c r="N16" s="3" t="s">
        <v>138</v>
      </c>
      <c r="O16" s="3" t="s">
        <v>143</v>
      </c>
      <c r="P16" s="3" t="s">
        <v>184</v>
      </c>
      <c r="Q16" s="3" t="s">
        <v>69</v>
      </c>
      <c r="R16" s="3" t="s">
        <v>45</v>
      </c>
      <c r="S16" s="3" t="s">
        <v>101</v>
      </c>
      <c r="T16" s="3" t="s">
        <v>203</v>
      </c>
      <c r="U16" s="3" t="s">
        <v>97</v>
      </c>
      <c r="V16" s="3" t="s">
        <v>101</v>
      </c>
      <c r="W16" s="3" t="s">
        <v>97</v>
      </c>
      <c r="X16" s="3" t="s">
        <v>97</v>
      </c>
      <c r="Y16" s="3" t="s">
        <v>97</v>
      </c>
      <c r="Z16" s="3" t="s">
        <v>143</v>
      </c>
      <c r="AA16" s="3" t="s">
        <v>97</v>
      </c>
      <c r="AB16" s="3" t="s">
        <v>97</v>
      </c>
      <c r="AC16" s="3" t="s">
        <v>39</v>
      </c>
      <c r="AD16" s="3" t="s">
        <v>203</v>
      </c>
      <c r="AE16" s="3" t="s">
        <v>97</v>
      </c>
      <c r="AF16" s="3" t="s">
        <v>101</v>
      </c>
      <c r="AG16" s="3" t="s">
        <v>92</v>
      </c>
      <c r="AH16" s="3" t="s">
        <v>203</v>
      </c>
      <c r="AI16" s="3" t="s">
        <v>143</v>
      </c>
      <c r="AJ16" s="3" t="s">
        <v>96</v>
      </c>
    </row>
    <row r="17" spans="1:36" ht="19.95" customHeight="1" x14ac:dyDescent="0.3">
      <c r="A17" s="1" t="s">
        <v>287</v>
      </c>
      <c r="B17" s="2" t="s">
        <v>168</v>
      </c>
      <c r="C17" s="2" t="s">
        <v>168</v>
      </c>
      <c r="D17" s="2" t="s">
        <v>168</v>
      </c>
      <c r="E17" s="2" t="s">
        <v>119</v>
      </c>
      <c r="F17" s="2" t="s">
        <v>122</v>
      </c>
      <c r="G17" s="2" t="s">
        <v>168</v>
      </c>
      <c r="H17" s="2" t="s">
        <v>127</v>
      </c>
      <c r="I17" s="2" t="s">
        <v>168</v>
      </c>
      <c r="J17" s="2" t="s">
        <v>168</v>
      </c>
      <c r="K17" s="2" t="s">
        <v>188</v>
      </c>
      <c r="L17" s="2" t="s">
        <v>181</v>
      </c>
      <c r="M17" s="2" t="s">
        <v>127</v>
      </c>
      <c r="N17" s="2" t="s">
        <v>168</v>
      </c>
      <c r="O17" s="2" t="s">
        <v>124</v>
      </c>
      <c r="P17" s="2" t="s">
        <v>168</v>
      </c>
      <c r="Q17" s="2" t="s">
        <v>125</v>
      </c>
      <c r="R17" s="2" t="s">
        <v>115</v>
      </c>
      <c r="S17" s="2" t="s">
        <v>120</v>
      </c>
      <c r="T17" s="2" t="s">
        <v>122</v>
      </c>
      <c r="U17" s="2" t="s">
        <v>121</v>
      </c>
      <c r="V17" s="2" t="s">
        <v>181</v>
      </c>
      <c r="W17" s="2" t="s">
        <v>121</v>
      </c>
      <c r="X17" s="2" t="s">
        <v>121</v>
      </c>
      <c r="Y17" s="2" t="s">
        <v>121</v>
      </c>
      <c r="Z17" s="2" t="s">
        <v>122</v>
      </c>
      <c r="AA17" s="2" t="s">
        <v>124</v>
      </c>
      <c r="AB17" s="2" t="s">
        <v>124</v>
      </c>
      <c r="AC17" s="2" t="s">
        <v>123</v>
      </c>
      <c r="AD17" s="2" t="s">
        <v>170</v>
      </c>
      <c r="AE17" s="2" t="s">
        <v>124</v>
      </c>
      <c r="AF17" s="2" t="s">
        <v>124</v>
      </c>
      <c r="AG17" s="2" t="s">
        <v>122</v>
      </c>
      <c r="AH17" s="2" t="s">
        <v>181</v>
      </c>
      <c r="AI17" s="2" t="s">
        <v>123</v>
      </c>
      <c r="AJ17" s="2" t="s">
        <v>124</v>
      </c>
    </row>
    <row r="18" spans="1:36" ht="19.95" customHeight="1" x14ac:dyDescent="0.3">
      <c r="A18" s="4" t="s">
        <v>45</v>
      </c>
      <c r="B18" s="3" t="s">
        <v>40</v>
      </c>
      <c r="C18" s="3" t="s">
        <v>184</v>
      </c>
      <c r="D18" s="3" t="s">
        <v>98</v>
      </c>
      <c r="E18" s="3" t="s">
        <v>96</v>
      </c>
      <c r="F18" s="3" t="s">
        <v>102</v>
      </c>
      <c r="G18" s="3" t="s">
        <v>71</v>
      </c>
      <c r="H18" s="3" t="s">
        <v>104</v>
      </c>
      <c r="I18" s="3" t="s">
        <v>143</v>
      </c>
      <c r="J18" s="3" t="s">
        <v>163</v>
      </c>
      <c r="K18" s="3" t="s">
        <v>163</v>
      </c>
      <c r="L18" s="3" t="s">
        <v>96</v>
      </c>
      <c r="M18" s="3" t="s">
        <v>97</v>
      </c>
      <c r="N18" s="3" t="s">
        <v>98</v>
      </c>
      <c r="O18" s="3" t="s">
        <v>101</v>
      </c>
      <c r="P18" s="3" t="s">
        <v>95</v>
      </c>
      <c r="Q18" s="3" t="s">
        <v>96</v>
      </c>
      <c r="R18" s="3" t="s">
        <v>104</v>
      </c>
      <c r="S18" s="3" t="s">
        <v>99</v>
      </c>
      <c r="T18" s="3" t="s">
        <v>102</v>
      </c>
      <c r="U18" s="3" t="s">
        <v>143</v>
      </c>
      <c r="V18" s="3" t="s">
        <v>102</v>
      </c>
      <c r="W18" s="3" t="s">
        <v>97</v>
      </c>
      <c r="X18" s="3" t="s">
        <v>143</v>
      </c>
      <c r="Y18" s="3" t="s">
        <v>97</v>
      </c>
      <c r="Z18" s="3" t="s">
        <v>99</v>
      </c>
      <c r="AA18" s="3" t="s">
        <v>143</v>
      </c>
      <c r="AB18" s="3" t="s">
        <v>101</v>
      </c>
      <c r="AC18" s="3" t="s">
        <v>179</v>
      </c>
      <c r="AD18" s="3" t="s">
        <v>101</v>
      </c>
      <c r="AE18" s="3" t="s">
        <v>101</v>
      </c>
      <c r="AF18" s="3" t="s">
        <v>96</v>
      </c>
      <c r="AG18" s="3" t="s">
        <v>95</v>
      </c>
      <c r="AH18" s="3" t="s">
        <v>142</v>
      </c>
      <c r="AI18" s="3" t="s">
        <v>97</v>
      </c>
      <c r="AJ18" s="3" t="s">
        <v>163</v>
      </c>
    </row>
    <row r="19" spans="1:36" ht="19.95" customHeight="1" x14ac:dyDescent="0.3">
      <c r="A19" s="1" t="s">
        <v>288</v>
      </c>
      <c r="B19" s="2" t="s">
        <v>127</v>
      </c>
      <c r="C19" s="2" t="s">
        <v>120</v>
      </c>
      <c r="D19" s="2" t="s">
        <v>127</v>
      </c>
      <c r="E19" s="2" t="s">
        <v>124</v>
      </c>
      <c r="F19" s="2" t="s">
        <v>127</v>
      </c>
      <c r="G19" s="2" t="s">
        <v>181</v>
      </c>
      <c r="H19" s="2" t="s">
        <v>120</v>
      </c>
      <c r="I19" s="2" t="s">
        <v>124</v>
      </c>
      <c r="J19" s="2" t="s">
        <v>120</v>
      </c>
      <c r="K19" s="2" t="s">
        <v>120</v>
      </c>
      <c r="L19" s="2" t="s">
        <v>127</v>
      </c>
      <c r="M19" s="2" t="s">
        <v>121</v>
      </c>
      <c r="N19" s="2" t="s">
        <v>119</v>
      </c>
      <c r="O19" s="2" t="s">
        <v>120</v>
      </c>
      <c r="P19" s="2" t="s">
        <v>120</v>
      </c>
      <c r="Q19" s="2" t="s">
        <v>127</v>
      </c>
      <c r="R19" s="2" t="s">
        <v>127</v>
      </c>
      <c r="S19" s="2" t="s">
        <v>124</v>
      </c>
      <c r="T19" s="2" t="s">
        <v>127</v>
      </c>
      <c r="U19" s="2" t="s">
        <v>124</v>
      </c>
      <c r="V19" s="2" t="s">
        <v>119</v>
      </c>
      <c r="W19" s="2" t="s">
        <v>124</v>
      </c>
      <c r="X19" s="2" t="s">
        <v>168</v>
      </c>
      <c r="Y19" s="2" t="s">
        <v>121</v>
      </c>
      <c r="Z19" s="2" t="s">
        <v>125</v>
      </c>
      <c r="AA19" s="2" t="s">
        <v>120</v>
      </c>
      <c r="AB19" s="2" t="s">
        <v>146</v>
      </c>
      <c r="AC19" s="2" t="s">
        <v>120</v>
      </c>
      <c r="AD19" s="2" t="s">
        <v>120</v>
      </c>
      <c r="AE19" s="2" t="s">
        <v>108</v>
      </c>
      <c r="AF19" s="2" t="s">
        <v>124</v>
      </c>
      <c r="AG19" s="2" t="s">
        <v>127</v>
      </c>
      <c r="AH19" s="2" t="s">
        <v>120</v>
      </c>
      <c r="AI19" s="2" t="s">
        <v>121</v>
      </c>
      <c r="AJ19" s="2" t="s">
        <v>120</v>
      </c>
    </row>
  </sheetData>
  <sheetProtection algorithmName="SHA-512" hashValue="jjUhqZZa/uYs/SyiwIqYYwEER7HpdeAKZYbjLHfiYBKYXX1l+vGDLU1H37rtZaNxgGPKt1+Dt1amrS4nIQUaTQ==" saltValue="KoBOaozCPsuZEwndBEzjR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J19"/>
  <sheetViews>
    <sheetView showGridLines="0" workbookViewId="0"/>
  </sheetViews>
  <sheetFormatPr defaultRowHeight="14.4" x14ac:dyDescent="0.3"/>
  <cols>
    <col min="1" max="1" width="56.777343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682</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2.2"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216</v>
      </c>
      <c r="C7" s="90" t="s">
        <v>318</v>
      </c>
      <c r="D7" s="90" t="s">
        <v>369</v>
      </c>
      <c r="E7" s="90" t="s">
        <v>53</v>
      </c>
      <c r="F7" s="90" t="s">
        <v>54</v>
      </c>
      <c r="G7" s="90" t="s">
        <v>55</v>
      </c>
      <c r="H7" s="90" t="s">
        <v>56</v>
      </c>
      <c r="I7" s="90" t="s">
        <v>22</v>
      </c>
      <c r="J7" s="90" t="s">
        <v>291</v>
      </c>
      <c r="K7" s="90" t="s">
        <v>219</v>
      </c>
      <c r="L7" s="90" t="s">
        <v>320</v>
      </c>
      <c r="M7" s="90" t="s">
        <v>33</v>
      </c>
      <c r="N7" s="90" t="s">
        <v>292</v>
      </c>
      <c r="O7" s="90" t="s">
        <v>60</v>
      </c>
      <c r="P7" s="90" t="s">
        <v>223</v>
      </c>
      <c r="Q7" s="90" t="s">
        <v>246</v>
      </c>
      <c r="R7" s="90" t="s">
        <v>63</v>
      </c>
      <c r="S7" s="90" t="s">
        <v>322</v>
      </c>
      <c r="T7" s="90" t="s">
        <v>140</v>
      </c>
      <c r="U7" s="90" t="s">
        <v>226</v>
      </c>
      <c r="V7" s="90" t="s">
        <v>37</v>
      </c>
      <c r="W7" s="90" t="s">
        <v>136</v>
      </c>
      <c r="X7" s="90" t="s">
        <v>42</v>
      </c>
      <c r="Y7" s="90" t="s">
        <v>70</v>
      </c>
      <c r="Z7" s="90" t="s">
        <v>79</v>
      </c>
      <c r="AA7" s="90" t="s">
        <v>132</v>
      </c>
      <c r="AB7" s="90" t="s">
        <v>132</v>
      </c>
      <c r="AC7" s="90" t="s">
        <v>18</v>
      </c>
      <c r="AD7" s="90" t="s">
        <v>129</v>
      </c>
      <c r="AE7" s="90" t="s">
        <v>192</v>
      </c>
      <c r="AF7" s="90" t="s">
        <v>353</v>
      </c>
      <c r="AG7" s="90" t="s">
        <v>229</v>
      </c>
      <c r="AH7" s="90" t="s">
        <v>103</v>
      </c>
      <c r="AI7" s="90" t="s">
        <v>79</v>
      </c>
      <c r="AJ7" s="90" t="s">
        <v>230</v>
      </c>
    </row>
    <row r="8" spans="1:36" ht="19.95" customHeight="1" x14ac:dyDescent="0.35">
      <c r="A8" s="87" t="s">
        <v>86</v>
      </c>
      <c r="B8" s="88" t="s">
        <v>370</v>
      </c>
      <c r="C8" s="88" t="s">
        <v>351</v>
      </c>
      <c r="D8" s="88" t="s">
        <v>129</v>
      </c>
      <c r="E8" s="88" t="s">
        <v>368</v>
      </c>
      <c r="F8" s="88" t="s">
        <v>368</v>
      </c>
      <c r="G8" s="88" t="s">
        <v>130</v>
      </c>
      <c r="H8" s="88" t="s">
        <v>162</v>
      </c>
      <c r="I8" s="88" t="s">
        <v>178</v>
      </c>
      <c r="J8" s="88" t="s">
        <v>38</v>
      </c>
      <c r="K8" s="88" t="s">
        <v>325</v>
      </c>
      <c r="L8" s="88" t="s">
        <v>317</v>
      </c>
      <c r="M8" s="88" t="s">
        <v>245</v>
      </c>
      <c r="N8" s="88" t="s">
        <v>311</v>
      </c>
      <c r="O8" s="88" t="s">
        <v>315</v>
      </c>
      <c r="P8" s="88" t="s">
        <v>350</v>
      </c>
      <c r="Q8" s="88" t="s">
        <v>301</v>
      </c>
      <c r="R8" s="88" t="s">
        <v>333</v>
      </c>
      <c r="S8" s="88" t="s">
        <v>175</v>
      </c>
      <c r="T8" s="88" t="s">
        <v>315</v>
      </c>
      <c r="U8" s="88" t="s">
        <v>176</v>
      </c>
      <c r="V8" s="88" t="s">
        <v>75</v>
      </c>
      <c r="W8" s="88" t="s">
        <v>45</v>
      </c>
      <c r="X8" s="88" t="s">
        <v>95</v>
      </c>
      <c r="Y8" s="88" t="s">
        <v>102</v>
      </c>
      <c r="Z8" s="88" t="s">
        <v>102</v>
      </c>
      <c r="AA8" s="88" t="s">
        <v>41</v>
      </c>
      <c r="AB8" s="88" t="s">
        <v>98</v>
      </c>
      <c r="AC8" s="88" t="s">
        <v>371</v>
      </c>
      <c r="AD8" s="88" t="s">
        <v>239</v>
      </c>
      <c r="AE8" s="88" t="s">
        <v>163</v>
      </c>
      <c r="AF8" s="88" t="s">
        <v>66</v>
      </c>
      <c r="AG8" s="88" t="s">
        <v>275</v>
      </c>
      <c r="AH8" s="88" t="s">
        <v>241</v>
      </c>
      <c r="AI8" s="88" t="s">
        <v>104</v>
      </c>
      <c r="AJ8" s="88" t="s">
        <v>276</v>
      </c>
    </row>
    <row r="9" spans="1:36" ht="19.95" customHeight="1" x14ac:dyDescent="0.35">
      <c r="A9" s="89" t="s">
        <v>247</v>
      </c>
      <c r="B9" s="90" t="s">
        <v>248</v>
      </c>
      <c r="C9" s="90" t="s">
        <v>256</v>
      </c>
      <c r="D9" s="90" t="s">
        <v>109</v>
      </c>
      <c r="E9" s="90" t="s">
        <v>108</v>
      </c>
      <c r="F9" s="90" t="s">
        <v>109</v>
      </c>
      <c r="G9" s="90" t="s">
        <v>156</v>
      </c>
      <c r="H9" s="90" t="s">
        <v>150</v>
      </c>
      <c r="I9" s="90" t="s">
        <v>361</v>
      </c>
      <c r="J9" s="90" t="s">
        <v>249</v>
      </c>
      <c r="K9" s="90" t="s">
        <v>256</v>
      </c>
      <c r="L9" s="90" t="s">
        <v>251</v>
      </c>
      <c r="M9" s="90" t="s">
        <v>251</v>
      </c>
      <c r="N9" s="90" t="s">
        <v>110</v>
      </c>
      <c r="O9" s="90" t="s">
        <v>271</v>
      </c>
      <c r="P9" s="90" t="s">
        <v>268</v>
      </c>
      <c r="Q9" s="90" t="s">
        <v>251</v>
      </c>
      <c r="R9" s="90" t="s">
        <v>365</v>
      </c>
      <c r="S9" s="90" t="s">
        <v>108</v>
      </c>
      <c r="T9" s="90" t="s">
        <v>256</v>
      </c>
      <c r="U9" s="90" t="s">
        <v>107</v>
      </c>
      <c r="V9" s="90" t="s">
        <v>150</v>
      </c>
      <c r="W9" s="90" t="s">
        <v>109</v>
      </c>
      <c r="X9" s="90" t="s">
        <v>248</v>
      </c>
      <c r="Y9" s="90" t="s">
        <v>146</v>
      </c>
      <c r="Z9" s="90" t="s">
        <v>148</v>
      </c>
      <c r="AA9" s="90" t="s">
        <v>254</v>
      </c>
      <c r="AB9" s="90" t="s">
        <v>108</v>
      </c>
      <c r="AC9" s="90" t="s">
        <v>268</v>
      </c>
      <c r="AD9" s="90" t="s">
        <v>256</v>
      </c>
      <c r="AE9" s="90" t="s">
        <v>252</v>
      </c>
      <c r="AF9" s="90" t="s">
        <v>110</v>
      </c>
      <c r="AG9" s="90" t="s">
        <v>268</v>
      </c>
      <c r="AH9" s="90" t="s">
        <v>153</v>
      </c>
      <c r="AI9" s="90" t="s">
        <v>248</v>
      </c>
      <c r="AJ9" s="90" t="s">
        <v>250</v>
      </c>
    </row>
    <row r="10" spans="1:36" ht="19.95" customHeight="1" x14ac:dyDescent="0.35">
      <c r="A10" s="87" t="s">
        <v>85</v>
      </c>
      <c r="B10" s="88" t="s">
        <v>372</v>
      </c>
      <c r="C10" s="88" t="s">
        <v>32</v>
      </c>
      <c r="D10" s="88" t="s">
        <v>334</v>
      </c>
      <c r="E10" s="88" t="s">
        <v>159</v>
      </c>
      <c r="F10" s="88" t="s">
        <v>49</v>
      </c>
      <c r="G10" s="88" t="s">
        <v>86</v>
      </c>
      <c r="H10" s="88" t="s">
        <v>274</v>
      </c>
      <c r="I10" s="88" t="s">
        <v>173</v>
      </c>
      <c r="J10" s="88" t="s">
        <v>285</v>
      </c>
      <c r="K10" s="88" t="s">
        <v>194</v>
      </c>
      <c r="L10" s="88" t="s">
        <v>175</v>
      </c>
      <c r="M10" s="88" t="s">
        <v>315</v>
      </c>
      <c r="N10" s="88" t="s">
        <v>177</v>
      </c>
      <c r="O10" s="88" t="s">
        <v>139</v>
      </c>
      <c r="P10" s="88" t="s">
        <v>130</v>
      </c>
      <c r="Q10" s="88" t="s">
        <v>69</v>
      </c>
      <c r="R10" s="88" t="s">
        <v>162</v>
      </c>
      <c r="S10" s="88" t="s">
        <v>265</v>
      </c>
      <c r="T10" s="88" t="s">
        <v>242</v>
      </c>
      <c r="U10" s="88" t="s">
        <v>162</v>
      </c>
      <c r="V10" s="88" t="s">
        <v>41</v>
      </c>
      <c r="W10" s="88" t="s">
        <v>98</v>
      </c>
      <c r="X10" s="88" t="s">
        <v>143</v>
      </c>
      <c r="Y10" s="88" t="s">
        <v>96</v>
      </c>
      <c r="Z10" s="88" t="s">
        <v>104</v>
      </c>
      <c r="AA10" s="88" t="s">
        <v>143</v>
      </c>
      <c r="AB10" s="88" t="s">
        <v>142</v>
      </c>
      <c r="AC10" s="88" t="s">
        <v>314</v>
      </c>
      <c r="AD10" s="88" t="s">
        <v>183</v>
      </c>
      <c r="AE10" s="88" t="s">
        <v>102</v>
      </c>
      <c r="AF10" s="88" t="s">
        <v>83</v>
      </c>
      <c r="AG10" s="88" t="s">
        <v>329</v>
      </c>
      <c r="AH10" s="88" t="s">
        <v>301</v>
      </c>
      <c r="AI10" s="88" t="s">
        <v>96</v>
      </c>
      <c r="AJ10" s="88" t="s">
        <v>238</v>
      </c>
    </row>
    <row r="11" spans="1:36" ht="19.95" customHeight="1" x14ac:dyDescent="0.35">
      <c r="A11" s="89" t="s">
        <v>266</v>
      </c>
      <c r="B11" s="90" t="s">
        <v>107</v>
      </c>
      <c r="C11" s="90" t="s">
        <v>106</v>
      </c>
      <c r="D11" s="90" t="s">
        <v>267</v>
      </c>
      <c r="E11" s="90" t="s">
        <v>114</v>
      </c>
      <c r="F11" s="90" t="s">
        <v>267</v>
      </c>
      <c r="G11" s="90" t="s">
        <v>110</v>
      </c>
      <c r="H11" s="90" t="s">
        <v>108</v>
      </c>
      <c r="I11" s="90" t="s">
        <v>108</v>
      </c>
      <c r="J11" s="90" t="s">
        <v>150</v>
      </c>
      <c r="K11" s="90" t="s">
        <v>113</v>
      </c>
      <c r="L11" s="90" t="s">
        <v>267</v>
      </c>
      <c r="M11" s="90" t="s">
        <v>106</v>
      </c>
      <c r="N11" s="90" t="s">
        <v>153</v>
      </c>
      <c r="O11" s="90" t="s">
        <v>146</v>
      </c>
      <c r="P11" s="90" t="s">
        <v>110</v>
      </c>
      <c r="Q11" s="90" t="s">
        <v>147</v>
      </c>
      <c r="R11" s="90" t="s">
        <v>146</v>
      </c>
      <c r="S11" s="90" t="s">
        <v>271</v>
      </c>
      <c r="T11" s="90" t="s">
        <v>153</v>
      </c>
      <c r="U11" s="90" t="s">
        <v>255</v>
      </c>
      <c r="V11" s="90" t="s">
        <v>148</v>
      </c>
      <c r="W11" s="90" t="s">
        <v>115</v>
      </c>
      <c r="X11" s="90" t="s">
        <v>119</v>
      </c>
      <c r="Y11" s="90" t="s">
        <v>148</v>
      </c>
      <c r="Z11" s="90" t="s">
        <v>255</v>
      </c>
      <c r="AA11" s="90" t="s">
        <v>120</v>
      </c>
      <c r="AB11" s="90" t="s">
        <v>113</v>
      </c>
      <c r="AC11" s="90" t="s">
        <v>113</v>
      </c>
      <c r="AD11" s="90" t="s">
        <v>107</v>
      </c>
      <c r="AE11" s="90" t="s">
        <v>147</v>
      </c>
      <c r="AF11" s="90" t="s">
        <v>150</v>
      </c>
      <c r="AG11" s="90" t="s">
        <v>114</v>
      </c>
      <c r="AH11" s="90" t="s">
        <v>110</v>
      </c>
      <c r="AI11" s="90" t="s">
        <v>250</v>
      </c>
      <c r="AJ11" s="90" t="s">
        <v>108</v>
      </c>
    </row>
    <row r="12" spans="1:36" ht="19.95" customHeight="1" x14ac:dyDescent="0.35">
      <c r="A12" s="87" t="s">
        <v>75</v>
      </c>
      <c r="B12" s="88" t="s">
        <v>54</v>
      </c>
      <c r="C12" s="88" t="s">
        <v>350</v>
      </c>
      <c r="D12" s="88" t="s">
        <v>346</v>
      </c>
      <c r="E12" s="88" t="s">
        <v>337</v>
      </c>
      <c r="F12" s="88" t="s">
        <v>274</v>
      </c>
      <c r="G12" s="88" t="s">
        <v>40</v>
      </c>
      <c r="H12" s="88" t="s">
        <v>313</v>
      </c>
      <c r="I12" s="88" t="s">
        <v>42</v>
      </c>
      <c r="J12" s="88" t="s">
        <v>240</v>
      </c>
      <c r="K12" s="88" t="s">
        <v>37</v>
      </c>
      <c r="L12" s="88" t="s">
        <v>133</v>
      </c>
      <c r="M12" s="88" t="s">
        <v>133</v>
      </c>
      <c r="N12" s="88" t="s">
        <v>274</v>
      </c>
      <c r="O12" s="88" t="s">
        <v>313</v>
      </c>
      <c r="P12" s="88" t="s">
        <v>162</v>
      </c>
      <c r="Q12" s="88" t="s">
        <v>331</v>
      </c>
      <c r="R12" s="88" t="s">
        <v>86</v>
      </c>
      <c r="S12" s="88" t="s">
        <v>331</v>
      </c>
      <c r="T12" s="88" t="s">
        <v>262</v>
      </c>
      <c r="U12" s="88" t="s">
        <v>163</v>
      </c>
      <c r="V12" s="88" t="s">
        <v>45</v>
      </c>
      <c r="W12" s="88" t="s">
        <v>160</v>
      </c>
      <c r="X12" s="88" t="s">
        <v>96</v>
      </c>
      <c r="Y12" s="88" t="s">
        <v>101</v>
      </c>
      <c r="Z12" s="88" t="s">
        <v>96</v>
      </c>
      <c r="AA12" s="88" t="s">
        <v>101</v>
      </c>
      <c r="AB12" s="88" t="s">
        <v>163</v>
      </c>
      <c r="AC12" s="88" t="s">
        <v>317</v>
      </c>
      <c r="AD12" s="88" t="s">
        <v>183</v>
      </c>
      <c r="AE12" s="88" t="s">
        <v>96</v>
      </c>
      <c r="AF12" s="88" t="s">
        <v>240</v>
      </c>
      <c r="AG12" s="88" t="s">
        <v>136</v>
      </c>
      <c r="AH12" s="88" t="s">
        <v>162</v>
      </c>
      <c r="AI12" s="88" t="s">
        <v>102</v>
      </c>
      <c r="AJ12" s="88" t="s">
        <v>93</v>
      </c>
    </row>
    <row r="13" spans="1:36" ht="19.95" customHeight="1" x14ac:dyDescent="0.35">
      <c r="A13" s="89" t="s">
        <v>281</v>
      </c>
      <c r="B13" s="90" t="s">
        <v>148</v>
      </c>
      <c r="C13" s="90" t="s">
        <v>112</v>
      </c>
      <c r="D13" s="90" t="s">
        <v>148</v>
      </c>
      <c r="E13" s="90" t="s">
        <v>250</v>
      </c>
      <c r="F13" s="90" t="s">
        <v>113</v>
      </c>
      <c r="G13" s="90" t="s">
        <v>147</v>
      </c>
      <c r="H13" s="90" t="s">
        <v>112</v>
      </c>
      <c r="I13" s="90" t="s">
        <v>149</v>
      </c>
      <c r="J13" s="90" t="s">
        <v>148</v>
      </c>
      <c r="K13" s="90" t="s">
        <v>112</v>
      </c>
      <c r="L13" s="90" t="s">
        <v>148</v>
      </c>
      <c r="M13" s="90" t="s">
        <v>107</v>
      </c>
      <c r="N13" s="90" t="s">
        <v>146</v>
      </c>
      <c r="O13" s="90" t="s">
        <v>112</v>
      </c>
      <c r="P13" s="90" t="s">
        <v>146</v>
      </c>
      <c r="Q13" s="90" t="s">
        <v>108</v>
      </c>
      <c r="R13" s="90" t="s">
        <v>114</v>
      </c>
      <c r="S13" s="90" t="s">
        <v>114</v>
      </c>
      <c r="T13" s="90" t="s">
        <v>106</v>
      </c>
      <c r="U13" s="90" t="s">
        <v>123</v>
      </c>
      <c r="V13" s="90" t="s">
        <v>249</v>
      </c>
      <c r="W13" s="90" t="s">
        <v>110</v>
      </c>
      <c r="X13" s="90" t="s">
        <v>113</v>
      </c>
      <c r="Y13" s="90" t="s">
        <v>256</v>
      </c>
      <c r="Z13" s="90" t="s">
        <v>153</v>
      </c>
      <c r="AA13" s="90" t="s">
        <v>152</v>
      </c>
      <c r="AB13" s="90" t="s">
        <v>250</v>
      </c>
      <c r="AC13" s="90" t="s">
        <v>267</v>
      </c>
      <c r="AD13" s="90" t="s">
        <v>107</v>
      </c>
      <c r="AE13" s="90" t="s">
        <v>146</v>
      </c>
      <c r="AF13" s="90" t="s">
        <v>146</v>
      </c>
      <c r="AG13" s="90" t="s">
        <v>112</v>
      </c>
      <c r="AH13" s="90" t="s">
        <v>112</v>
      </c>
      <c r="AI13" s="90" t="s">
        <v>107</v>
      </c>
      <c r="AJ13" s="90" t="s">
        <v>114</v>
      </c>
    </row>
    <row r="14" spans="1:36" ht="19.95" customHeight="1" x14ac:dyDescent="0.35">
      <c r="A14" s="87" t="s">
        <v>97</v>
      </c>
      <c r="B14" s="88" t="s">
        <v>279</v>
      </c>
      <c r="C14" s="88" t="s">
        <v>301</v>
      </c>
      <c r="D14" s="88" t="s">
        <v>305</v>
      </c>
      <c r="E14" s="88" t="s">
        <v>193</v>
      </c>
      <c r="F14" s="88" t="s">
        <v>139</v>
      </c>
      <c r="G14" s="88" t="s">
        <v>69</v>
      </c>
      <c r="H14" s="88" t="s">
        <v>139</v>
      </c>
      <c r="I14" s="88" t="s">
        <v>71</v>
      </c>
      <c r="J14" s="88" t="s">
        <v>49</v>
      </c>
      <c r="K14" s="88" t="s">
        <v>135</v>
      </c>
      <c r="L14" s="88" t="s">
        <v>176</v>
      </c>
      <c r="M14" s="88" t="s">
        <v>42</v>
      </c>
      <c r="N14" s="88" t="s">
        <v>134</v>
      </c>
      <c r="O14" s="88" t="s">
        <v>87</v>
      </c>
      <c r="P14" s="88" t="s">
        <v>40</v>
      </c>
      <c r="Q14" s="88" t="s">
        <v>75</v>
      </c>
      <c r="R14" s="88" t="s">
        <v>165</v>
      </c>
      <c r="S14" s="88" t="s">
        <v>263</v>
      </c>
      <c r="T14" s="88" t="s">
        <v>142</v>
      </c>
      <c r="U14" s="88" t="s">
        <v>142</v>
      </c>
      <c r="V14" s="88" t="s">
        <v>163</v>
      </c>
      <c r="W14" s="88" t="s">
        <v>160</v>
      </c>
      <c r="X14" s="88" t="s">
        <v>142</v>
      </c>
      <c r="Y14" s="88" t="s">
        <v>99</v>
      </c>
      <c r="Z14" s="88" t="s">
        <v>97</v>
      </c>
      <c r="AA14" s="88" t="s">
        <v>95</v>
      </c>
      <c r="AB14" s="88" t="s">
        <v>102</v>
      </c>
      <c r="AC14" s="88" t="s">
        <v>162</v>
      </c>
      <c r="AD14" s="88" t="s">
        <v>184</v>
      </c>
      <c r="AE14" s="88" t="s">
        <v>143</v>
      </c>
      <c r="AF14" s="88" t="s">
        <v>260</v>
      </c>
      <c r="AG14" s="88" t="s">
        <v>315</v>
      </c>
      <c r="AH14" s="88" t="s">
        <v>160</v>
      </c>
      <c r="AI14" s="88" t="s">
        <v>143</v>
      </c>
      <c r="AJ14" s="88" t="s">
        <v>265</v>
      </c>
    </row>
    <row r="15" spans="1:36" ht="19.95" customHeight="1" x14ac:dyDescent="0.35">
      <c r="A15" s="89" t="s">
        <v>277</v>
      </c>
      <c r="B15" s="90" t="s">
        <v>147</v>
      </c>
      <c r="C15" s="90" t="s">
        <v>149</v>
      </c>
      <c r="D15" s="90" t="s">
        <v>111</v>
      </c>
      <c r="E15" s="90" t="s">
        <v>152</v>
      </c>
      <c r="F15" s="90" t="s">
        <v>111</v>
      </c>
      <c r="G15" s="90" t="s">
        <v>115</v>
      </c>
      <c r="H15" s="90" t="s">
        <v>114</v>
      </c>
      <c r="I15" s="90" t="s">
        <v>168</v>
      </c>
      <c r="J15" s="90" t="s">
        <v>125</v>
      </c>
      <c r="K15" s="90" t="s">
        <v>111</v>
      </c>
      <c r="L15" s="90" t="s">
        <v>115</v>
      </c>
      <c r="M15" s="90" t="s">
        <v>122</v>
      </c>
      <c r="N15" s="90" t="s">
        <v>125</v>
      </c>
      <c r="O15" s="90" t="s">
        <v>267</v>
      </c>
      <c r="P15" s="90" t="s">
        <v>122</v>
      </c>
      <c r="Q15" s="90" t="s">
        <v>152</v>
      </c>
      <c r="R15" s="90" t="s">
        <v>149</v>
      </c>
      <c r="S15" s="90" t="s">
        <v>114</v>
      </c>
      <c r="T15" s="90" t="s">
        <v>188</v>
      </c>
      <c r="U15" s="90" t="s">
        <v>168</v>
      </c>
      <c r="V15" s="90" t="s">
        <v>149</v>
      </c>
      <c r="W15" s="90" t="s">
        <v>110</v>
      </c>
      <c r="X15" s="90" t="s">
        <v>250</v>
      </c>
      <c r="Y15" s="90" t="s">
        <v>115</v>
      </c>
      <c r="Z15" s="90" t="s">
        <v>124</v>
      </c>
      <c r="AA15" s="90" t="s">
        <v>267</v>
      </c>
      <c r="AB15" s="90" t="s">
        <v>123</v>
      </c>
      <c r="AC15" s="90" t="s">
        <v>149</v>
      </c>
      <c r="AD15" s="90" t="s">
        <v>123</v>
      </c>
      <c r="AE15" s="90" t="s">
        <v>127</v>
      </c>
      <c r="AF15" s="90" t="s">
        <v>146</v>
      </c>
      <c r="AG15" s="90" t="s">
        <v>147</v>
      </c>
      <c r="AH15" s="90" t="s">
        <v>115</v>
      </c>
      <c r="AI15" s="90" t="s">
        <v>170</v>
      </c>
      <c r="AJ15" s="90" t="s">
        <v>111</v>
      </c>
    </row>
    <row r="16" spans="1:36" ht="19.95" customHeight="1" x14ac:dyDescent="0.35">
      <c r="A16" s="87" t="s">
        <v>195</v>
      </c>
      <c r="B16" s="88" t="s">
        <v>173</v>
      </c>
      <c r="C16" s="88" t="s">
        <v>184</v>
      </c>
      <c r="D16" s="88" t="s">
        <v>134</v>
      </c>
      <c r="E16" s="88" t="s">
        <v>41</v>
      </c>
      <c r="F16" s="88" t="s">
        <v>203</v>
      </c>
      <c r="G16" s="88" t="s">
        <v>98</v>
      </c>
      <c r="H16" s="88" t="s">
        <v>99</v>
      </c>
      <c r="I16" s="88" t="s">
        <v>102</v>
      </c>
      <c r="J16" s="88" t="s">
        <v>184</v>
      </c>
      <c r="K16" s="88" t="s">
        <v>70</v>
      </c>
      <c r="L16" s="88" t="s">
        <v>71</v>
      </c>
      <c r="M16" s="88" t="s">
        <v>102</v>
      </c>
      <c r="N16" s="88" t="s">
        <v>42</v>
      </c>
      <c r="O16" s="88" t="s">
        <v>98</v>
      </c>
      <c r="P16" s="88" t="s">
        <v>142</v>
      </c>
      <c r="Q16" s="88" t="s">
        <v>142</v>
      </c>
      <c r="R16" s="88" t="s">
        <v>97</v>
      </c>
      <c r="S16" s="88" t="s">
        <v>71</v>
      </c>
      <c r="T16" s="88" t="s">
        <v>96</v>
      </c>
      <c r="U16" s="88" t="s">
        <v>192</v>
      </c>
      <c r="V16" s="88" t="s">
        <v>104</v>
      </c>
      <c r="W16" s="88" t="s">
        <v>143</v>
      </c>
      <c r="X16" s="88" t="s">
        <v>97</v>
      </c>
      <c r="Y16" s="88" t="s">
        <v>143</v>
      </c>
      <c r="Z16" s="88" t="s">
        <v>97</v>
      </c>
      <c r="AA16" s="88" t="s">
        <v>97</v>
      </c>
      <c r="AB16" s="88" t="s">
        <v>97</v>
      </c>
      <c r="AC16" s="88" t="s">
        <v>101</v>
      </c>
      <c r="AD16" s="88" t="s">
        <v>96</v>
      </c>
      <c r="AE16" s="88" t="s">
        <v>97</v>
      </c>
      <c r="AF16" s="88" t="s">
        <v>39</v>
      </c>
      <c r="AG16" s="88" t="s">
        <v>101</v>
      </c>
      <c r="AH16" s="88" t="s">
        <v>138</v>
      </c>
      <c r="AI16" s="88" t="s">
        <v>97</v>
      </c>
      <c r="AJ16" s="88" t="s">
        <v>75</v>
      </c>
    </row>
    <row r="17" spans="1:36" ht="19.95" customHeight="1" x14ac:dyDescent="0.35">
      <c r="A17" s="89" t="s">
        <v>287</v>
      </c>
      <c r="B17" s="90" t="s">
        <v>119</v>
      </c>
      <c r="C17" s="90" t="s">
        <v>120</v>
      </c>
      <c r="D17" s="90" t="s">
        <v>168</v>
      </c>
      <c r="E17" s="90" t="s">
        <v>168</v>
      </c>
      <c r="F17" s="90" t="s">
        <v>181</v>
      </c>
      <c r="G17" s="90" t="s">
        <v>188</v>
      </c>
      <c r="H17" s="90" t="s">
        <v>124</v>
      </c>
      <c r="I17" s="90" t="s">
        <v>124</v>
      </c>
      <c r="J17" s="90" t="s">
        <v>119</v>
      </c>
      <c r="K17" s="90" t="s">
        <v>119</v>
      </c>
      <c r="L17" s="90" t="s">
        <v>188</v>
      </c>
      <c r="M17" s="90" t="s">
        <v>124</v>
      </c>
      <c r="N17" s="90" t="s">
        <v>123</v>
      </c>
      <c r="O17" s="90" t="s">
        <v>188</v>
      </c>
      <c r="P17" s="90" t="s">
        <v>120</v>
      </c>
      <c r="Q17" s="90" t="s">
        <v>119</v>
      </c>
      <c r="R17" s="90" t="s">
        <v>121</v>
      </c>
      <c r="S17" s="90" t="s">
        <v>188</v>
      </c>
      <c r="T17" s="90" t="s">
        <v>120</v>
      </c>
      <c r="U17" s="90" t="s">
        <v>113</v>
      </c>
      <c r="V17" s="90" t="s">
        <v>168</v>
      </c>
      <c r="W17" s="90" t="s">
        <v>127</v>
      </c>
      <c r="X17" s="90" t="s">
        <v>121</v>
      </c>
      <c r="Y17" s="90" t="s">
        <v>188</v>
      </c>
      <c r="Z17" s="90" t="s">
        <v>121</v>
      </c>
      <c r="AA17" s="90" t="s">
        <v>121</v>
      </c>
      <c r="AB17" s="90" t="s">
        <v>121</v>
      </c>
      <c r="AC17" s="90" t="s">
        <v>124</v>
      </c>
      <c r="AD17" s="90" t="s">
        <v>127</v>
      </c>
      <c r="AE17" s="90" t="s">
        <v>121</v>
      </c>
      <c r="AF17" s="90" t="s">
        <v>170</v>
      </c>
      <c r="AG17" s="90" t="s">
        <v>127</v>
      </c>
      <c r="AH17" s="90" t="s">
        <v>181</v>
      </c>
      <c r="AI17" s="90" t="s">
        <v>121</v>
      </c>
      <c r="AJ17" s="90" t="s">
        <v>168</v>
      </c>
    </row>
    <row r="18" spans="1:36" ht="19.95" customHeight="1" x14ac:dyDescent="0.35">
      <c r="A18" s="87" t="s">
        <v>45</v>
      </c>
      <c r="B18" s="88" t="s">
        <v>41</v>
      </c>
      <c r="C18" s="88" t="s">
        <v>79</v>
      </c>
      <c r="D18" s="88" t="s">
        <v>142</v>
      </c>
      <c r="E18" s="88" t="s">
        <v>96</v>
      </c>
      <c r="F18" s="88" t="s">
        <v>102</v>
      </c>
      <c r="G18" s="88" t="s">
        <v>101</v>
      </c>
      <c r="H18" s="88" t="s">
        <v>104</v>
      </c>
      <c r="I18" s="88" t="s">
        <v>143</v>
      </c>
      <c r="J18" s="88" t="s">
        <v>99</v>
      </c>
      <c r="K18" s="88" t="s">
        <v>79</v>
      </c>
      <c r="L18" s="88" t="s">
        <v>96</v>
      </c>
      <c r="M18" s="88" t="s">
        <v>97</v>
      </c>
      <c r="N18" s="88" t="s">
        <v>163</v>
      </c>
      <c r="O18" s="88" t="s">
        <v>96</v>
      </c>
      <c r="P18" s="88" t="s">
        <v>143</v>
      </c>
      <c r="Q18" s="88" t="s">
        <v>102</v>
      </c>
      <c r="R18" s="88" t="s">
        <v>143</v>
      </c>
      <c r="S18" s="88" t="s">
        <v>143</v>
      </c>
      <c r="T18" s="88" t="s">
        <v>96</v>
      </c>
      <c r="U18" s="88" t="s">
        <v>143</v>
      </c>
      <c r="V18" s="88" t="s">
        <v>97</v>
      </c>
      <c r="W18" s="88" t="s">
        <v>97</v>
      </c>
      <c r="X18" s="88" t="s">
        <v>99</v>
      </c>
      <c r="Y18" s="88" t="s">
        <v>99</v>
      </c>
      <c r="Z18" s="88" t="s">
        <v>143</v>
      </c>
      <c r="AA18" s="88" t="s">
        <v>143</v>
      </c>
      <c r="AB18" s="88" t="s">
        <v>104</v>
      </c>
      <c r="AC18" s="88" t="s">
        <v>96</v>
      </c>
      <c r="AD18" s="88" t="s">
        <v>95</v>
      </c>
      <c r="AE18" s="88" t="s">
        <v>104</v>
      </c>
      <c r="AF18" s="88" t="s">
        <v>99</v>
      </c>
      <c r="AG18" s="88" t="s">
        <v>102</v>
      </c>
      <c r="AH18" s="88" t="s">
        <v>142</v>
      </c>
      <c r="AI18" s="88" t="s">
        <v>97</v>
      </c>
      <c r="AJ18" s="88" t="s">
        <v>98</v>
      </c>
    </row>
    <row r="19" spans="1:36" ht="19.95" customHeight="1" x14ac:dyDescent="0.35">
      <c r="A19" s="89" t="s">
        <v>288</v>
      </c>
      <c r="B19" s="90" t="s">
        <v>127</v>
      </c>
      <c r="C19" s="90" t="s">
        <v>127</v>
      </c>
      <c r="D19" s="90" t="s">
        <v>124</v>
      </c>
      <c r="E19" s="90" t="s">
        <v>124</v>
      </c>
      <c r="F19" s="90" t="s">
        <v>127</v>
      </c>
      <c r="G19" s="90" t="s">
        <v>120</v>
      </c>
      <c r="H19" s="90" t="s">
        <v>120</v>
      </c>
      <c r="I19" s="90" t="s">
        <v>124</v>
      </c>
      <c r="J19" s="90" t="s">
        <v>124</v>
      </c>
      <c r="K19" s="90" t="s">
        <v>120</v>
      </c>
      <c r="L19" s="90" t="s">
        <v>127</v>
      </c>
      <c r="M19" s="90" t="s">
        <v>121</v>
      </c>
      <c r="N19" s="90" t="s">
        <v>119</v>
      </c>
      <c r="O19" s="90" t="s">
        <v>127</v>
      </c>
      <c r="P19" s="90" t="s">
        <v>121</v>
      </c>
      <c r="Q19" s="90" t="s">
        <v>127</v>
      </c>
      <c r="R19" s="90" t="s">
        <v>121</v>
      </c>
      <c r="S19" s="90" t="s">
        <v>124</v>
      </c>
      <c r="T19" s="90" t="s">
        <v>120</v>
      </c>
      <c r="U19" s="90" t="s">
        <v>124</v>
      </c>
      <c r="V19" s="90" t="s">
        <v>121</v>
      </c>
      <c r="W19" s="90" t="s">
        <v>121</v>
      </c>
      <c r="X19" s="90" t="s">
        <v>122</v>
      </c>
      <c r="Y19" s="90" t="s">
        <v>123</v>
      </c>
      <c r="Z19" s="90" t="s">
        <v>122</v>
      </c>
      <c r="AA19" s="90" t="s">
        <v>120</v>
      </c>
      <c r="AB19" s="90" t="s">
        <v>147</v>
      </c>
      <c r="AC19" s="90" t="s">
        <v>124</v>
      </c>
      <c r="AD19" s="90" t="s">
        <v>119</v>
      </c>
      <c r="AE19" s="90" t="s">
        <v>114</v>
      </c>
      <c r="AF19" s="90" t="s">
        <v>124</v>
      </c>
      <c r="AG19" s="90" t="s">
        <v>124</v>
      </c>
      <c r="AH19" s="90" t="s">
        <v>120</v>
      </c>
      <c r="AI19" s="90" t="s">
        <v>120</v>
      </c>
      <c r="AJ19" s="90" t="s">
        <v>127</v>
      </c>
    </row>
  </sheetData>
  <sheetProtection algorithmName="SHA-512" hashValue="uN9Y23lTi/g1/wGNQ6dS50ROgCK/SHKgJwLzQRk/IhqgmgXG3o6rcq7/C/Ag4PVSa/Ad2JWl4ItnLNHetJyxDg==" saltValue="fNQ8tQC8n7mRAw16GKHrC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J19"/>
  <sheetViews>
    <sheetView showGridLines="0" workbookViewId="0"/>
  </sheetViews>
  <sheetFormatPr defaultRowHeight="14.4" x14ac:dyDescent="0.3"/>
  <cols>
    <col min="1" max="1" width="56.2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683</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3.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218</v>
      </c>
      <c r="F7" s="90" t="s">
        <v>373</v>
      </c>
      <c r="G7" s="90" t="s">
        <v>55</v>
      </c>
      <c r="H7" s="90" t="s">
        <v>56</v>
      </c>
      <c r="I7" s="90" t="s">
        <v>22</v>
      </c>
      <c r="J7" s="90" t="s">
        <v>57</v>
      </c>
      <c r="K7" s="90" t="s">
        <v>58</v>
      </c>
      <c r="L7" s="90" t="s">
        <v>320</v>
      </c>
      <c r="M7" s="90" t="s">
        <v>221</v>
      </c>
      <c r="N7" s="90" t="s">
        <v>100</v>
      </c>
      <c r="O7" s="90" t="s">
        <v>60</v>
      </c>
      <c r="P7" s="90" t="s">
        <v>223</v>
      </c>
      <c r="Q7" s="90" t="s">
        <v>224</v>
      </c>
      <c r="R7" s="90" t="s">
        <v>63</v>
      </c>
      <c r="S7" s="90" t="s">
        <v>322</v>
      </c>
      <c r="T7" s="90" t="s">
        <v>295</v>
      </c>
      <c r="U7" s="90" t="s">
        <v>226</v>
      </c>
      <c r="V7" s="90" t="s">
        <v>67</v>
      </c>
      <c r="W7" s="90" t="s">
        <v>136</v>
      </c>
      <c r="X7" s="90" t="s">
        <v>42</v>
      </c>
      <c r="Y7" s="90" t="s">
        <v>138</v>
      </c>
      <c r="Z7" s="90" t="s">
        <v>79</v>
      </c>
      <c r="AA7" s="90" t="s">
        <v>262</v>
      </c>
      <c r="AB7" s="90" t="s">
        <v>72</v>
      </c>
      <c r="AC7" s="90" t="s">
        <v>18</v>
      </c>
      <c r="AD7" s="90" t="s">
        <v>228</v>
      </c>
      <c r="AE7" s="90" t="s">
        <v>75</v>
      </c>
      <c r="AF7" s="90" t="s">
        <v>76</v>
      </c>
      <c r="AG7" s="90" t="s">
        <v>374</v>
      </c>
      <c r="AH7" s="90" t="s">
        <v>375</v>
      </c>
      <c r="AI7" s="90" t="s">
        <v>141</v>
      </c>
      <c r="AJ7" s="90" t="s">
        <v>230</v>
      </c>
    </row>
    <row r="8" spans="1:36" ht="19.95" customHeight="1" x14ac:dyDescent="0.35">
      <c r="A8" s="87" t="s">
        <v>97</v>
      </c>
      <c r="B8" s="88" t="s">
        <v>376</v>
      </c>
      <c r="C8" s="88" t="s">
        <v>342</v>
      </c>
      <c r="D8" s="88" t="s">
        <v>377</v>
      </c>
      <c r="E8" s="88" t="s">
        <v>332</v>
      </c>
      <c r="F8" s="88" t="s">
        <v>314</v>
      </c>
      <c r="G8" s="88" t="s">
        <v>280</v>
      </c>
      <c r="H8" s="88" t="s">
        <v>90</v>
      </c>
      <c r="I8" s="88" t="s">
        <v>39</v>
      </c>
      <c r="J8" s="88" t="s">
        <v>84</v>
      </c>
      <c r="K8" s="88" t="s">
        <v>233</v>
      </c>
      <c r="L8" s="88" t="s">
        <v>378</v>
      </c>
      <c r="M8" s="88" t="s">
        <v>130</v>
      </c>
      <c r="N8" s="88" t="s">
        <v>94</v>
      </c>
      <c r="O8" s="88" t="s">
        <v>137</v>
      </c>
      <c r="P8" s="88" t="s">
        <v>299</v>
      </c>
      <c r="Q8" s="88" t="s">
        <v>244</v>
      </c>
      <c r="R8" s="88" t="s">
        <v>333</v>
      </c>
      <c r="S8" s="88" t="s">
        <v>42</v>
      </c>
      <c r="T8" s="88" t="s">
        <v>301</v>
      </c>
      <c r="U8" s="88" t="s">
        <v>45</v>
      </c>
      <c r="V8" s="88" t="s">
        <v>162</v>
      </c>
      <c r="W8" s="88" t="s">
        <v>42</v>
      </c>
      <c r="X8" s="88" t="s">
        <v>71</v>
      </c>
      <c r="Y8" s="88" t="s">
        <v>142</v>
      </c>
      <c r="Z8" s="88" t="s">
        <v>102</v>
      </c>
      <c r="AA8" s="88" t="s">
        <v>96</v>
      </c>
      <c r="AB8" s="88" t="s">
        <v>203</v>
      </c>
      <c r="AC8" s="88" t="s">
        <v>272</v>
      </c>
      <c r="AD8" s="88" t="s">
        <v>243</v>
      </c>
      <c r="AE8" s="88" t="s">
        <v>142</v>
      </c>
      <c r="AF8" s="88" t="s">
        <v>368</v>
      </c>
      <c r="AG8" s="88" t="s">
        <v>74</v>
      </c>
      <c r="AH8" s="88" t="s">
        <v>178</v>
      </c>
      <c r="AI8" s="88" t="s">
        <v>96</v>
      </c>
      <c r="AJ8" s="88" t="s">
        <v>172</v>
      </c>
    </row>
    <row r="9" spans="1:36" ht="19.95" customHeight="1" x14ac:dyDescent="0.35">
      <c r="A9" s="89" t="s">
        <v>277</v>
      </c>
      <c r="B9" s="90" t="s">
        <v>109</v>
      </c>
      <c r="C9" s="90" t="s">
        <v>249</v>
      </c>
      <c r="D9" s="90" t="s">
        <v>248</v>
      </c>
      <c r="E9" s="90" t="s">
        <v>117</v>
      </c>
      <c r="F9" s="90" t="s">
        <v>256</v>
      </c>
      <c r="G9" s="90" t="s">
        <v>153</v>
      </c>
      <c r="H9" s="90" t="s">
        <v>153</v>
      </c>
      <c r="I9" s="90" t="s">
        <v>113</v>
      </c>
      <c r="J9" s="90" t="s">
        <v>256</v>
      </c>
      <c r="K9" s="90" t="s">
        <v>116</v>
      </c>
      <c r="L9" s="90" t="s">
        <v>109</v>
      </c>
      <c r="M9" s="90" t="s">
        <v>109</v>
      </c>
      <c r="N9" s="90" t="s">
        <v>271</v>
      </c>
      <c r="O9" s="90" t="s">
        <v>248</v>
      </c>
      <c r="P9" s="90" t="s">
        <v>256</v>
      </c>
      <c r="Q9" s="90" t="s">
        <v>248</v>
      </c>
      <c r="R9" s="90" t="s">
        <v>365</v>
      </c>
      <c r="S9" s="90" t="s">
        <v>122</v>
      </c>
      <c r="T9" s="90" t="s">
        <v>255</v>
      </c>
      <c r="U9" s="90" t="s">
        <v>106</v>
      </c>
      <c r="V9" s="90" t="s">
        <v>361</v>
      </c>
      <c r="W9" s="90" t="s">
        <v>108</v>
      </c>
      <c r="X9" s="90" t="s">
        <v>361</v>
      </c>
      <c r="Y9" s="90" t="s">
        <v>156</v>
      </c>
      <c r="Z9" s="90" t="s">
        <v>110</v>
      </c>
      <c r="AA9" s="90" t="s">
        <v>149</v>
      </c>
      <c r="AB9" s="90" t="s">
        <v>330</v>
      </c>
      <c r="AC9" s="90" t="s">
        <v>365</v>
      </c>
      <c r="AD9" s="90" t="s">
        <v>155</v>
      </c>
      <c r="AE9" s="90" t="s">
        <v>271</v>
      </c>
      <c r="AF9" s="90" t="s">
        <v>151</v>
      </c>
      <c r="AG9" s="90" t="s">
        <v>307</v>
      </c>
      <c r="AH9" s="90" t="s">
        <v>330</v>
      </c>
      <c r="AI9" s="90" t="s">
        <v>271</v>
      </c>
      <c r="AJ9" s="90" t="s">
        <v>152</v>
      </c>
    </row>
    <row r="10" spans="1:36" ht="19.95" customHeight="1" x14ac:dyDescent="0.35">
      <c r="A10" s="87" t="s">
        <v>75</v>
      </c>
      <c r="B10" s="88" t="s">
        <v>379</v>
      </c>
      <c r="C10" s="88" t="s">
        <v>264</v>
      </c>
      <c r="D10" s="88" t="s">
        <v>83</v>
      </c>
      <c r="E10" s="88" t="s">
        <v>311</v>
      </c>
      <c r="F10" s="88" t="s">
        <v>241</v>
      </c>
      <c r="G10" s="88" t="s">
        <v>87</v>
      </c>
      <c r="H10" s="88" t="s">
        <v>159</v>
      </c>
      <c r="I10" s="88" t="s">
        <v>86</v>
      </c>
      <c r="J10" s="88" t="s">
        <v>238</v>
      </c>
      <c r="K10" s="88" t="s">
        <v>302</v>
      </c>
      <c r="L10" s="88" t="s">
        <v>235</v>
      </c>
      <c r="M10" s="88" t="s">
        <v>49</v>
      </c>
      <c r="N10" s="88" t="s">
        <v>274</v>
      </c>
      <c r="O10" s="88" t="s">
        <v>235</v>
      </c>
      <c r="P10" s="88" t="s">
        <v>243</v>
      </c>
      <c r="Q10" s="88" t="s">
        <v>274</v>
      </c>
      <c r="R10" s="88" t="s">
        <v>195</v>
      </c>
      <c r="S10" s="88" t="s">
        <v>163</v>
      </c>
      <c r="T10" s="88" t="s">
        <v>311</v>
      </c>
      <c r="U10" s="88" t="s">
        <v>161</v>
      </c>
      <c r="V10" s="88" t="s">
        <v>45</v>
      </c>
      <c r="W10" s="88" t="s">
        <v>70</v>
      </c>
      <c r="X10" s="88" t="s">
        <v>95</v>
      </c>
      <c r="Y10" s="88" t="s">
        <v>104</v>
      </c>
      <c r="Z10" s="88" t="s">
        <v>102</v>
      </c>
      <c r="AA10" s="88" t="s">
        <v>179</v>
      </c>
      <c r="AB10" s="88" t="s">
        <v>96</v>
      </c>
      <c r="AC10" s="88" t="s">
        <v>34</v>
      </c>
      <c r="AD10" s="88" t="s">
        <v>378</v>
      </c>
      <c r="AE10" s="88" t="s">
        <v>102</v>
      </c>
      <c r="AF10" s="88" t="s">
        <v>49</v>
      </c>
      <c r="AG10" s="88" t="s">
        <v>258</v>
      </c>
      <c r="AH10" s="88" t="s">
        <v>301</v>
      </c>
      <c r="AI10" s="88" t="s">
        <v>142</v>
      </c>
      <c r="AJ10" s="88" t="s">
        <v>94</v>
      </c>
    </row>
    <row r="11" spans="1:36" ht="19.95" customHeight="1" x14ac:dyDescent="0.35">
      <c r="A11" s="89" t="s">
        <v>281</v>
      </c>
      <c r="B11" s="90" t="s">
        <v>108</v>
      </c>
      <c r="C11" s="90" t="s">
        <v>271</v>
      </c>
      <c r="D11" s="90" t="s">
        <v>267</v>
      </c>
      <c r="E11" s="90" t="s">
        <v>267</v>
      </c>
      <c r="F11" s="90" t="s">
        <v>150</v>
      </c>
      <c r="G11" s="90" t="s">
        <v>112</v>
      </c>
      <c r="H11" s="90" t="s">
        <v>109</v>
      </c>
      <c r="I11" s="90" t="s">
        <v>110</v>
      </c>
      <c r="J11" s="90" t="s">
        <v>153</v>
      </c>
      <c r="K11" s="90" t="s">
        <v>107</v>
      </c>
      <c r="L11" s="90" t="s">
        <v>106</v>
      </c>
      <c r="M11" s="90" t="s">
        <v>106</v>
      </c>
      <c r="N11" s="90" t="s">
        <v>146</v>
      </c>
      <c r="O11" s="90" t="s">
        <v>109</v>
      </c>
      <c r="P11" s="90" t="s">
        <v>153</v>
      </c>
      <c r="Q11" s="90" t="s">
        <v>150</v>
      </c>
      <c r="R11" s="90" t="s">
        <v>251</v>
      </c>
      <c r="S11" s="90" t="s">
        <v>188</v>
      </c>
      <c r="T11" s="90" t="s">
        <v>330</v>
      </c>
      <c r="U11" s="90" t="s">
        <v>151</v>
      </c>
      <c r="V11" s="90" t="s">
        <v>249</v>
      </c>
      <c r="W11" s="90" t="s">
        <v>148</v>
      </c>
      <c r="X11" s="90" t="s">
        <v>269</v>
      </c>
      <c r="Y11" s="90" t="s">
        <v>271</v>
      </c>
      <c r="Z11" s="90" t="s">
        <v>148</v>
      </c>
      <c r="AA11" s="90" t="s">
        <v>153</v>
      </c>
      <c r="AB11" s="90" t="s">
        <v>115</v>
      </c>
      <c r="AC11" s="90" t="s">
        <v>248</v>
      </c>
      <c r="AD11" s="90" t="s">
        <v>253</v>
      </c>
      <c r="AE11" s="90" t="s">
        <v>115</v>
      </c>
      <c r="AF11" s="90" t="s">
        <v>149</v>
      </c>
      <c r="AG11" s="90" t="s">
        <v>256</v>
      </c>
      <c r="AH11" s="90" t="s">
        <v>150</v>
      </c>
      <c r="AI11" s="90" t="s">
        <v>316</v>
      </c>
      <c r="AJ11" s="90" t="s">
        <v>151</v>
      </c>
    </row>
    <row r="12" spans="1:36" ht="19.95" customHeight="1" x14ac:dyDescent="0.35">
      <c r="A12" s="87" t="s">
        <v>86</v>
      </c>
      <c r="B12" s="88" t="s">
        <v>303</v>
      </c>
      <c r="C12" s="88" t="s">
        <v>172</v>
      </c>
      <c r="D12" s="88" t="s">
        <v>37</v>
      </c>
      <c r="E12" s="88" t="s">
        <v>174</v>
      </c>
      <c r="F12" s="88" t="s">
        <v>161</v>
      </c>
      <c r="G12" s="88" t="s">
        <v>174</v>
      </c>
      <c r="H12" s="88" t="s">
        <v>160</v>
      </c>
      <c r="I12" s="88" t="s">
        <v>301</v>
      </c>
      <c r="J12" s="88" t="s">
        <v>183</v>
      </c>
      <c r="K12" s="88" t="s">
        <v>137</v>
      </c>
      <c r="L12" s="88" t="s">
        <v>244</v>
      </c>
      <c r="M12" s="88" t="s">
        <v>132</v>
      </c>
      <c r="N12" s="88" t="s">
        <v>165</v>
      </c>
      <c r="O12" s="88" t="s">
        <v>42</v>
      </c>
      <c r="P12" s="88" t="s">
        <v>193</v>
      </c>
      <c r="Q12" s="88" t="s">
        <v>192</v>
      </c>
      <c r="R12" s="88" t="s">
        <v>91</v>
      </c>
      <c r="S12" s="88" t="s">
        <v>87</v>
      </c>
      <c r="T12" s="88" t="s">
        <v>141</v>
      </c>
      <c r="U12" s="88" t="s">
        <v>134</v>
      </c>
      <c r="V12" s="88" t="s">
        <v>104</v>
      </c>
      <c r="W12" s="88" t="s">
        <v>69</v>
      </c>
      <c r="X12" s="88" t="s">
        <v>97</v>
      </c>
      <c r="Y12" s="88" t="s">
        <v>99</v>
      </c>
      <c r="Z12" s="88" t="s">
        <v>104</v>
      </c>
      <c r="AA12" s="88" t="s">
        <v>179</v>
      </c>
      <c r="AB12" s="88" t="s">
        <v>101</v>
      </c>
      <c r="AC12" s="88" t="s">
        <v>263</v>
      </c>
      <c r="AD12" s="88" t="s">
        <v>70</v>
      </c>
      <c r="AE12" s="88" t="s">
        <v>104</v>
      </c>
      <c r="AF12" s="88" t="s">
        <v>299</v>
      </c>
      <c r="AG12" s="88" t="s">
        <v>331</v>
      </c>
      <c r="AH12" s="88" t="s">
        <v>40</v>
      </c>
      <c r="AI12" s="88" t="s">
        <v>143</v>
      </c>
      <c r="AJ12" s="88" t="s">
        <v>337</v>
      </c>
    </row>
    <row r="13" spans="1:36" ht="19.95" customHeight="1" x14ac:dyDescent="0.35">
      <c r="A13" s="89" t="s">
        <v>247</v>
      </c>
      <c r="B13" s="90" t="s">
        <v>111</v>
      </c>
      <c r="C13" s="90" t="s">
        <v>147</v>
      </c>
      <c r="D13" s="90" t="s">
        <v>151</v>
      </c>
      <c r="E13" s="90" t="s">
        <v>122</v>
      </c>
      <c r="F13" s="90" t="s">
        <v>123</v>
      </c>
      <c r="G13" s="90" t="s">
        <v>152</v>
      </c>
      <c r="H13" s="90" t="s">
        <v>125</v>
      </c>
      <c r="I13" s="90" t="s">
        <v>249</v>
      </c>
      <c r="J13" s="90" t="s">
        <v>115</v>
      </c>
      <c r="K13" s="90" t="s">
        <v>111</v>
      </c>
      <c r="L13" s="90" t="s">
        <v>267</v>
      </c>
      <c r="M13" s="90" t="s">
        <v>151</v>
      </c>
      <c r="N13" s="90" t="s">
        <v>125</v>
      </c>
      <c r="O13" s="90" t="s">
        <v>125</v>
      </c>
      <c r="P13" s="90" t="s">
        <v>146</v>
      </c>
      <c r="Q13" s="90" t="s">
        <v>152</v>
      </c>
      <c r="R13" s="90" t="s">
        <v>122</v>
      </c>
      <c r="S13" s="90" t="s">
        <v>146</v>
      </c>
      <c r="T13" s="90" t="s">
        <v>122</v>
      </c>
      <c r="U13" s="90" t="s">
        <v>108</v>
      </c>
      <c r="V13" s="90" t="s">
        <v>168</v>
      </c>
      <c r="W13" s="90" t="s">
        <v>106</v>
      </c>
      <c r="X13" s="90" t="s">
        <v>124</v>
      </c>
      <c r="Y13" s="90" t="s">
        <v>147</v>
      </c>
      <c r="Z13" s="90" t="s">
        <v>256</v>
      </c>
      <c r="AA13" s="90" t="s">
        <v>150</v>
      </c>
      <c r="AB13" s="90" t="s">
        <v>151</v>
      </c>
      <c r="AC13" s="90" t="s">
        <v>115</v>
      </c>
      <c r="AD13" s="90" t="s">
        <v>122</v>
      </c>
      <c r="AE13" s="90" t="s">
        <v>113</v>
      </c>
      <c r="AF13" s="90" t="s">
        <v>148</v>
      </c>
      <c r="AG13" s="90" t="s">
        <v>115</v>
      </c>
      <c r="AH13" s="90" t="s">
        <v>149</v>
      </c>
      <c r="AI13" s="90" t="s">
        <v>168</v>
      </c>
      <c r="AJ13" s="90" t="s">
        <v>148</v>
      </c>
    </row>
    <row r="14" spans="1:36" ht="19.95" customHeight="1" x14ac:dyDescent="0.35">
      <c r="A14" s="87" t="s">
        <v>85</v>
      </c>
      <c r="B14" s="88" t="s">
        <v>364</v>
      </c>
      <c r="C14" s="88" t="s">
        <v>234</v>
      </c>
      <c r="D14" s="88" t="s">
        <v>368</v>
      </c>
      <c r="E14" s="88" t="s">
        <v>176</v>
      </c>
      <c r="F14" s="88" t="s">
        <v>45</v>
      </c>
      <c r="G14" s="88" t="s">
        <v>39</v>
      </c>
      <c r="H14" s="88" t="s">
        <v>161</v>
      </c>
      <c r="I14" s="88" t="s">
        <v>40</v>
      </c>
      <c r="J14" s="88" t="s">
        <v>191</v>
      </c>
      <c r="K14" s="88" t="s">
        <v>159</v>
      </c>
      <c r="L14" s="88" t="s">
        <v>40</v>
      </c>
      <c r="M14" s="88" t="s">
        <v>203</v>
      </c>
      <c r="N14" s="88" t="s">
        <v>241</v>
      </c>
      <c r="O14" s="88" t="s">
        <v>79</v>
      </c>
      <c r="P14" s="88" t="s">
        <v>192</v>
      </c>
      <c r="Q14" s="88" t="s">
        <v>75</v>
      </c>
      <c r="R14" s="88" t="s">
        <v>99</v>
      </c>
      <c r="S14" s="88" t="s">
        <v>177</v>
      </c>
      <c r="T14" s="88" t="s">
        <v>102</v>
      </c>
      <c r="U14" s="88" t="s">
        <v>174</v>
      </c>
      <c r="V14" s="88" t="s">
        <v>101</v>
      </c>
      <c r="W14" s="88" t="s">
        <v>184</v>
      </c>
      <c r="X14" s="88" t="s">
        <v>97</v>
      </c>
      <c r="Y14" s="88" t="s">
        <v>143</v>
      </c>
      <c r="Z14" s="88" t="s">
        <v>97</v>
      </c>
      <c r="AA14" s="88" t="s">
        <v>101</v>
      </c>
      <c r="AB14" s="88" t="s">
        <v>102</v>
      </c>
      <c r="AC14" s="88" t="s">
        <v>179</v>
      </c>
      <c r="AD14" s="88" t="s">
        <v>102</v>
      </c>
      <c r="AE14" s="88" t="s">
        <v>96</v>
      </c>
      <c r="AF14" s="88" t="s">
        <v>334</v>
      </c>
      <c r="AG14" s="88" t="s">
        <v>98</v>
      </c>
      <c r="AH14" s="88" t="s">
        <v>69</v>
      </c>
      <c r="AI14" s="88" t="s">
        <v>143</v>
      </c>
      <c r="AJ14" s="88" t="s">
        <v>350</v>
      </c>
    </row>
    <row r="15" spans="1:36" ht="19.95" customHeight="1" x14ac:dyDescent="0.35">
      <c r="A15" s="89" t="s">
        <v>266</v>
      </c>
      <c r="B15" s="90" t="s">
        <v>125</v>
      </c>
      <c r="C15" s="90" t="s">
        <v>125</v>
      </c>
      <c r="D15" s="90" t="s">
        <v>147</v>
      </c>
      <c r="E15" s="90" t="s">
        <v>122</v>
      </c>
      <c r="F15" s="90" t="s">
        <v>125</v>
      </c>
      <c r="G15" s="90" t="s">
        <v>113</v>
      </c>
      <c r="H15" s="90" t="s">
        <v>149</v>
      </c>
      <c r="I15" s="90" t="s">
        <v>147</v>
      </c>
      <c r="J15" s="90" t="s">
        <v>111</v>
      </c>
      <c r="K15" s="90" t="s">
        <v>147</v>
      </c>
      <c r="L15" s="90" t="s">
        <v>115</v>
      </c>
      <c r="M15" s="90" t="s">
        <v>181</v>
      </c>
      <c r="N15" s="90" t="s">
        <v>106</v>
      </c>
      <c r="O15" s="90" t="s">
        <v>181</v>
      </c>
      <c r="P15" s="90" t="s">
        <v>123</v>
      </c>
      <c r="Q15" s="90" t="s">
        <v>152</v>
      </c>
      <c r="R15" s="90" t="s">
        <v>124</v>
      </c>
      <c r="S15" s="90" t="s">
        <v>249</v>
      </c>
      <c r="T15" s="90" t="s">
        <v>127</v>
      </c>
      <c r="U15" s="90" t="s">
        <v>107</v>
      </c>
      <c r="V15" s="90" t="s">
        <v>181</v>
      </c>
      <c r="W15" s="90" t="s">
        <v>113</v>
      </c>
      <c r="X15" s="90" t="s">
        <v>121</v>
      </c>
      <c r="Y15" s="90" t="s">
        <v>168</v>
      </c>
      <c r="Z15" s="90" t="s">
        <v>120</v>
      </c>
      <c r="AA15" s="90" t="s">
        <v>111</v>
      </c>
      <c r="AB15" s="90" t="s">
        <v>122</v>
      </c>
      <c r="AC15" s="90" t="s">
        <v>120</v>
      </c>
      <c r="AD15" s="90" t="s">
        <v>127</v>
      </c>
      <c r="AE15" s="90" t="s">
        <v>152</v>
      </c>
      <c r="AF15" s="90" t="s">
        <v>150</v>
      </c>
      <c r="AG15" s="90" t="s">
        <v>127</v>
      </c>
      <c r="AH15" s="90" t="s">
        <v>122</v>
      </c>
      <c r="AI15" s="90" t="s">
        <v>123</v>
      </c>
      <c r="AJ15" s="90" t="s">
        <v>106</v>
      </c>
    </row>
    <row r="16" spans="1:36" ht="19.95" customHeight="1" x14ac:dyDescent="0.35">
      <c r="A16" s="87" t="s">
        <v>195</v>
      </c>
      <c r="B16" s="88" t="s">
        <v>312</v>
      </c>
      <c r="C16" s="88" t="s">
        <v>87</v>
      </c>
      <c r="D16" s="88" t="s">
        <v>315</v>
      </c>
      <c r="E16" s="88" t="s">
        <v>91</v>
      </c>
      <c r="F16" s="88" t="s">
        <v>91</v>
      </c>
      <c r="G16" s="88" t="s">
        <v>70</v>
      </c>
      <c r="H16" s="88" t="s">
        <v>203</v>
      </c>
      <c r="I16" s="88" t="s">
        <v>101</v>
      </c>
      <c r="J16" s="88" t="s">
        <v>192</v>
      </c>
      <c r="K16" s="88" t="s">
        <v>175</v>
      </c>
      <c r="L16" s="88" t="s">
        <v>79</v>
      </c>
      <c r="M16" s="88" t="s">
        <v>72</v>
      </c>
      <c r="N16" s="88" t="s">
        <v>192</v>
      </c>
      <c r="O16" s="88" t="s">
        <v>138</v>
      </c>
      <c r="P16" s="88" t="s">
        <v>79</v>
      </c>
      <c r="Q16" s="88" t="s">
        <v>104</v>
      </c>
      <c r="R16" s="88" t="s">
        <v>97</v>
      </c>
      <c r="S16" s="88" t="s">
        <v>172</v>
      </c>
      <c r="T16" s="88" t="s">
        <v>97</v>
      </c>
      <c r="U16" s="88" t="s">
        <v>95</v>
      </c>
      <c r="V16" s="88" t="s">
        <v>97</v>
      </c>
      <c r="W16" s="88" t="s">
        <v>142</v>
      </c>
      <c r="X16" s="88" t="s">
        <v>97</v>
      </c>
      <c r="Y16" s="88" t="s">
        <v>143</v>
      </c>
      <c r="Z16" s="88" t="s">
        <v>97</v>
      </c>
      <c r="AA16" s="88" t="s">
        <v>101</v>
      </c>
      <c r="AB16" s="88" t="s">
        <v>97</v>
      </c>
      <c r="AC16" s="88" t="s">
        <v>99</v>
      </c>
      <c r="AD16" s="88" t="s">
        <v>97</v>
      </c>
      <c r="AE16" s="88" t="s">
        <v>97</v>
      </c>
      <c r="AF16" s="88" t="s">
        <v>317</v>
      </c>
      <c r="AG16" s="88" t="s">
        <v>96</v>
      </c>
      <c r="AH16" s="88" t="s">
        <v>102</v>
      </c>
      <c r="AI16" s="88" t="s">
        <v>143</v>
      </c>
      <c r="AJ16" s="88" t="s">
        <v>93</v>
      </c>
    </row>
    <row r="17" spans="1:36" ht="19.95" customHeight="1" x14ac:dyDescent="0.35">
      <c r="A17" s="89" t="s">
        <v>287</v>
      </c>
      <c r="B17" s="90" t="s">
        <v>123</v>
      </c>
      <c r="C17" s="90" t="s">
        <v>170</v>
      </c>
      <c r="D17" s="90" t="s">
        <v>122</v>
      </c>
      <c r="E17" s="90" t="s">
        <v>123</v>
      </c>
      <c r="F17" s="90" t="s">
        <v>149</v>
      </c>
      <c r="G17" s="90" t="s">
        <v>122</v>
      </c>
      <c r="H17" s="90" t="s">
        <v>123</v>
      </c>
      <c r="I17" s="90" t="s">
        <v>120</v>
      </c>
      <c r="J17" s="90" t="s">
        <v>168</v>
      </c>
      <c r="K17" s="90" t="s">
        <v>125</v>
      </c>
      <c r="L17" s="90" t="s">
        <v>188</v>
      </c>
      <c r="M17" s="90" t="s">
        <v>152</v>
      </c>
      <c r="N17" s="90" t="s">
        <v>122</v>
      </c>
      <c r="O17" s="90" t="s">
        <v>123</v>
      </c>
      <c r="P17" s="90" t="s">
        <v>188</v>
      </c>
      <c r="Q17" s="90" t="s">
        <v>120</v>
      </c>
      <c r="R17" s="90" t="s">
        <v>121</v>
      </c>
      <c r="S17" s="90" t="s">
        <v>116</v>
      </c>
      <c r="T17" s="90" t="s">
        <v>121</v>
      </c>
      <c r="U17" s="90" t="s">
        <v>168</v>
      </c>
      <c r="V17" s="90" t="s">
        <v>121</v>
      </c>
      <c r="W17" s="90" t="s">
        <v>170</v>
      </c>
      <c r="X17" s="90" t="s">
        <v>121</v>
      </c>
      <c r="Y17" s="90" t="s">
        <v>170</v>
      </c>
      <c r="Z17" s="90" t="s">
        <v>121</v>
      </c>
      <c r="AA17" s="90" t="s">
        <v>151</v>
      </c>
      <c r="AB17" s="90" t="s">
        <v>121</v>
      </c>
      <c r="AC17" s="90" t="s">
        <v>121</v>
      </c>
      <c r="AD17" s="90" t="s">
        <v>121</v>
      </c>
      <c r="AE17" s="90" t="s">
        <v>121</v>
      </c>
      <c r="AF17" s="90" t="s">
        <v>148</v>
      </c>
      <c r="AG17" s="90" t="s">
        <v>124</v>
      </c>
      <c r="AH17" s="90" t="s">
        <v>124</v>
      </c>
      <c r="AI17" s="90" t="s">
        <v>119</v>
      </c>
      <c r="AJ17" s="90" t="s">
        <v>114</v>
      </c>
    </row>
    <row r="18" spans="1:36" ht="19.95" customHeight="1" x14ac:dyDescent="0.35">
      <c r="A18" s="87" t="s">
        <v>45</v>
      </c>
      <c r="B18" s="88" t="s">
        <v>160</v>
      </c>
      <c r="C18" s="88" t="s">
        <v>79</v>
      </c>
      <c r="D18" s="88" t="s">
        <v>179</v>
      </c>
      <c r="E18" s="88" t="s">
        <v>104</v>
      </c>
      <c r="F18" s="88" t="s">
        <v>96</v>
      </c>
      <c r="G18" s="88" t="s">
        <v>104</v>
      </c>
      <c r="H18" s="88" t="s">
        <v>104</v>
      </c>
      <c r="I18" s="88" t="s">
        <v>96</v>
      </c>
      <c r="J18" s="88" t="s">
        <v>142</v>
      </c>
      <c r="K18" s="88" t="s">
        <v>163</v>
      </c>
      <c r="L18" s="88" t="s">
        <v>101</v>
      </c>
      <c r="M18" s="88" t="s">
        <v>143</v>
      </c>
      <c r="N18" s="88" t="s">
        <v>98</v>
      </c>
      <c r="O18" s="88" t="s">
        <v>96</v>
      </c>
      <c r="P18" s="88" t="s">
        <v>142</v>
      </c>
      <c r="Q18" s="88" t="s">
        <v>99</v>
      </c>
      <c r="R18" s="88" t="s">
        <v>102</v>
      </c>
      <c r="S18" s="88" t="s">
        <v>102</v>
      </c>
      <c r="T18" s="88" t="s">
        <v>96</v>
      </c>
      <c r="U18" s="88" t="s">
        <v>143</v>
      </c>
      <c r="V18" s="88" t="s">
        <v>97</v>
      </c>
      <c r="W18" s="88" t="s">
        <v>143</v>
      </c>
      <c r="X18" s="88" t="s">
        <v>99</v>
      </c>
      <c r="Y18" s="88" t="s">
        <v>97</v>
      </c>
      <c r="Z18" s="88" t="s">
        <v>99</v>
      </c>
      <c r="AA18" s="88" t="s">
        <v>97</v>
      </c>
      <c r="AB18" s="88" t="s">
        <v>101</v>
      </c>
      <c r="AC18" s="88" t="s">
        <v>101</v>
      </c>
      <c r="AD18" s="88" t="s">
        <v>101</v>
      </c>
      <c r="AE18" s="88" t="s">
        <v>101</v>
      </c>
      <c r="AF18" s="88" t="s">
        <v>101</v>
      </c>
      <c r="AG18" s="88" t="s">
        <v>95</v>
      </c>
      <c r="AH18" s="88" t="s">
        <v>95</v>
      </c>
      <c r="AI18" s="88" t="s">
        <v>97</v>
      </c>
      <c r="AJ18" s="88" t="s">
        <v>95</v>
      </c>
    </row>
    <row r="19" spans="1:36" ht="19.95" customHeight="1" x14ac:dyDescent="0.35">
      <c r="A19" s="89" t="s">
        <v>288</v>
      </c>
      <c r="B19" s="90" t="s">
        <v>127</v>
      </c>
      <c r="C19" s="90" t="s">
        <v>120</v>
      </c>
      <c r="D19" s="90" t="s">
        <v>127</v>
      </c>
      <c r="E19" s="90" t="s">
        <v>127</v>
      </c>
      <c r="F19" s="90" t="s">
        <v>127</v>
      </c>
      <c r="G19" s="90" t="s">
        <v>120</v>
      </c>
      <c r="H19" s="90" t="s">
        <v>120</v>
      </c>
      <c r="I19" s="90" t="s">
        <v>127</v>
      </c>
      <c r="J19" s="90" t="s">
        <v>127</v>
      </c>
      <c r="K19" s="90" t="s">
        <v>120</v>
      </c>
      <c r="L19" s="90" t="s">
        <v>127</v>
      </c>
      <c r="M19" s="90" t="s">
        <v>121</v>
      </c>
      <c r="N19" s="90" t="s">
        <v>119</v>
      </c>
      <c r="O19" s="90" t="s">
        <v>127</v>
      </c>
      <c r="P19" s="90" t="s">
        <v>120</v>
      </c>
      <c r="Q19" s="90" t="s">
        <v>124</v>
      </c>
      <c r="R19" s="90" t="s">
        <v>124</v>
      </c>
      <c r="S19" s="90" t="s">
        <v>124</v>
      </c>
      <c r="T19" s="90" t="s">
        <v>120</v>
      </c>
      <c r="U19" s="90" t="s">
        <v>124</v>
      </c>
      <c r="V19" s="90" t="s">
        <v>121</v>
      </c>
      <c r="W19" s="90" t="s">
        <v>124</v>
      </c>
      <c r="X19" s="90" t="s">
        <v>123</v>
      </c>
      <c r="Y19" s="90" t="s">
        <v>120</v>
      </c>
      <c r="Z19" s="90" t="s">
        <v>149</v>
      </c>
      <c r="AA19" s="90" t="s">
        <v>121</v>
      </c>
      <c r="AB19" s="90" t="s">
        <v>151</v>
      </c>
      <c r="AC19" s="90" t="s">
        <v>124</v>
      </c>
      <c r="AD19" s="90" t="s">
        <v>120</v>
      </c>
      <c r="AE19" s="90" t="s">
        <v>107</v>
      </c>
      <c r="AF19" s="90" t="s">
        <v>124</v>
      </c>
      <c r="AG19" s="90" t="s">
        <v>127</v>
      </c>
      <c r="AH19" s="90" t="s">
        <v>119</v>
      </c>
      <c r="AI19" s="90" t="s">
        <v>124</v>
      </c>
      <c r="AJ19" s="90" t="s">
        <v>127</v>
      </c>
    </row>
  </sheetData>
  <sheetProtection algorithmName="SHA-512" hashValue="uQAXcOwRIVfJlTZcmedNZYgz3PGzuEo6SsVwe/nDXt4PpGC6ZiRHDT/DxP1442KnVIPSOyyMT2MT8nfcN0iehQ==" saltValue="jV5wb678KeE1GDhYWiLog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J19"/>
  <sheetViews>
    <sheetView showGridLines="0" workbookViewId="0"/>
  </sheetViews>
  <sheetFormatPr defaultRowHeight="14.4" x14ac:dyDescent="0.3"/>
  <cols>
    <col min="1" max="1" width="56.4414062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684</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3.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216</v>
      </c>
      <c r="C7" s="90" t="s">
        <v>51</v>
      </c>
      <c r="D7" s="90" t="s">
        <v>52</v>
      </c>
      <c r="E7" s="90" t="s">
        <v>53</v>
      </c>
      <c r="F7" s="90" t="s">
        <v>54</v>
      </c>
      <c r="G7" s="90" t="s">
        <v>23</v>
      </c>
      <c r="H7" s="90" t="s">
        <v>56</v>
      </c>
      <c r="I7" s="90" t="s">
        <v>22</v>
      </c>
      <c r="J7" s="90" t="s">
        <v>57</v>
      </c>
      <c r="K7" s="90" t="s">
        <v>219</v>
      </c>
      <c r="L7" s="90" t="s">
        <v>320</v>
      </c>
      <c r="M7" s="90" t="s">
        <v>352</v>
      </c>
      <c r="N7" s="90" t="s">
        <v>100</v>
      </c>
      <c r="O7" s="90" t="s">
        <v>222</v>
      </c>
      <c r="P7" s="90" t="s">
        <v>223</v>
      </c>
      <c r="Q7" s="90" t="s">
        <v>62</v>
      </c>
      <c r="R7" s="90" t="s">
        <v>321</v>
      </c>
      <c r="S7" s="90" t="s">
        <v>322</v>
      </c>
      <c r="T7" s="90" t="s">
        <v>65</v>
      </c>
      <c r="U7" s="90" t="s">
        <v>226</v>
      </c>
      <c r="V7" s="90" t="s">
        <v>326</v>
      </c>
      <c r="W7" s="90" t="s">
        <v>136</v>
      </c>
      <c r="X7" s="90" t="s">
        <v>42</v>
      </c>
      <c r="Y7" s="90" t="s">
        <v>184</v>
      </c>
      <c r="Z7" s="90" t="s">
        <v>79</v>
      </c>
      <c r="AA7" s="90" t="s">
        <v>132</v>
      </c>
      <c r="AB7" s="90" t="s">
        <v>132</v>
      </c>
      <c r="AC7" s="90" t="s">
        <v>18</v>
      </c>
      <c r="AD7" s="90" t="s">
        <v>129</v>
      </c>
      <c r="AE7" s="90" t="s">
        <v>40</v>
      </c>
      <c r="AF7" s="90" t="s">
        <v>353</v>
      </c>
      <c r="AG7" s="90" t="s">
        <v>380</v>
      </c>
      <c r="AH7" s="90" t="s">
        <v>78</v>
      </c>
      <c r="AI7" s="90" t="s">
        <v>141</v>
      </c>
      <c r="AJ7" s="90" t="s">
        <v>230</v>
      </c>
    </row>
    <row r="8" spans="1:36" ht="19.95" customHeight="1" x14ac:dyDescent="0.35">
      <c r="A8" s="87" t="s">
        <v>86</v>
      </c>
      <c r="B8" s="88" t="s">
        <v>227</v>
      </c>
      <c r="C8" s="88" t="s">
        <v>375</v>
      </c>
      <c r="D8" s="88" t="s">
        <v>23</v>
      </c>
      <c r="E8" s="88" t="s">
        <v>171</v>
      </c>
      <c r="F8" s="88" t="s">
        <v>94</v>
      </c>
      <c r="G8" s="88" t="s">
        <v>240</v>
      </c>
      <c r="H8" s="88" t="s">
        <v>315</v>
      </c>
      <c r="I8" s="88" t="s">
        <v>329</v>
      </c>
      <c r="J8" s="88" t="s">
        <v>62</v>
      </c>
      <c r="K8" s="88" t="s">
        <v>364</v>
      </c>
      <c r="L8" s="88" t="s">
        <v>195</v>
      </c>
      <c r="M8" s="88" t="s">
        <v>305</v>
      </c>
      <c r="N8" s="88" t="s">
        <v>285</v>
      </c>
      <c r="O8" s="88" t="s">
        <v>159</v>
      </c>
      <c r="P8" s="88" t="s">
        <v>345</v>
      </c>
      <c r="Q8" s="88" t="s">
        <v>133</v>
      </c>
      <c r="R8" s="88" t="s">
        <v>259</v>
      </c>
      <c r="S8" s="88" t="s">
        <v>175</v>
      </c>
      <c r="T8" s="88" t="s">
        <v>235</v>
      </c>
      <c r="U8" s="88" t="s">
        <v>90</v>
      </c>
      <c r="V8" s="88" t="s">
        <v>72</v>
      </c>
      <c r="W8" s="88" t="s">
        <v>70</v>
      </c>
      <c r="X8" s="88" t="s">
        <v>98</v>
      </c>
      <c r="Y8" s="88" t="s">
        <v>163</v>
      </c>
      <c r="Z8" s="88" t="s">
        <v>102</v>
      </c>
      <c r="AA8" s="88" t="s">
        <v>138</v>
      </c>
      <c r="AB8" s="88" t="s">
        <v>203</v>
      </c>
      <c r="AC8" s="88" t="s">
        <v>381</v>
      </c>
      <c r="AD8" s="88" t="s">
        <v>378</v>
      </c>
      <c r="AE8" s="88" t="s">
        <v>101</v>
      </c>
      <c r="AF8" s="88" t="s">
        <v>356</v>
      </c>
      <c r="AG8" s="88" t="s">
        <v>144</v>
      </c>
      <c r="AH8" s="88" t="s">
        <v>326</v>
      </c>
      <c r="AI8" s="88" t="s">
        <v>102</v>
      </c>
      <c r="AJ8" s="88" t="s">
        <v>332</v>
      </c>
    </row>
    <row r="9" spans="1:36" ht="19.95" customHeight="1" x14ac:dyDescent="0.35">
      <c r="A9" s="89" t="s">
        <v>247</v>
      </c>
      <c r="B9" s="90" t="s">
        <v>251</v>
      </c>
      <c r="C9" s="90" t="s">
        <v>268</v>
      </c>
      <c r="D9" s="90" t="s">
        <v>109</v>
      </c>
      <c r="E9" s="90" t="s">
        <v>255</v>
      </c>
      <c r="F9" s="90" t="s">
        <v>109</v>
      </c>
      <c r="G9" s="90" t="s">
        <v>253</v>
      </c>
      <c r="H9" s="90" t="s">
        <v>250</v>
      </c>
      <c r="I9" s="90" t="s">
        <v>255</v>
      </c>
      <c r="J9" s="90" t="s">
        <v>255</v>
      </c>
      <c r="K9" s="90" t="s">
        <v>109</v>
      </c>
      <c r="L9" s="90" t="s">
        <v>268</v>
      </c>
      <c r="M9" s="90" t="s">
        <v>155</v>
      </c>
      <c r="N9" s="90" t="s">
        <v>253</v>
      </c>
      <c r="O9" s="90" t="s">
        <v>116</v>
      </c>
      <c r="P9" s="90" t="s">
        <v>269</v>
      </c>
      <c r="Q9" s="90" t="s">
        <v>249</v>
      </c>
      <c r="R9" s="90" t="s">
        <v>117</v>
      </c>
      <c r="S9" s="90" t="s">
        <v>108</v>
      </c>
      <c r="T9" s="90" t="s">
        <v>155</v>
      </c>
      <c r="U9" s="90" t="s">
        <v>155</v>
      </c>
      <c r="V9" s="90" t="s">
        <v>251</v>
      </c>
      <c r="W9" s="90" t="s">
        <v>148</v>
      </c>
      <c r="X9" s="90" t="s">
        <v>268</v>
      </c>
      <c r="Y9" s="90" t="s">
        <v>205</v>
      </c>
      <c r="Z9" s="90" t="s">
        <v>112</v>
      </c>
      <c r="AA9" s="90" t="s">
        <v>252</v>
      </c>
      <c r="AB9" s="90" t="s">
        <v>306</v>
      </c>
      <c r="AC9" s="90" t="s">
        <v>330</v>
      </c>
      <c r="AD9" s="90" t="s">
        <v>253</v>
      </c>
      <c r="AE9" s="90" t="s">
        <v>107</v>
      </c>
      <c r="AF9" s="90" t="s">
        <v>153</v>
      </c>
      <c r="AG9" s="90" t="s">
        <v>253</v>
      </c>
      <c r="AH9" s="90" t="s">
        <v>155</v>
      </c>
      <c r="AI9" s="90" t="s">
        <v>267</v>
      </c>
      <c r="AJ9" s="90" t="s">
        <v>250</v>
      </c>
    </row>
    <row r="10" spans="1:36" ht="19.95" customHeight="1" x14ac:dyDescent="0.35">
      <c r="A10" s="87" t="s">
        <v>97</v>
      </c>
      <c r="B10" s="88" t="s">
        <v>382</v>
      </c>
      <c r="C10" s="88" t="s">
        <v>378</v>
      </c>
      <c r="D10" s="88" t="s">
        <v>36</v>
      </c>
      <c r="E10" s="88" t="s">
        <v>172</v>
      </c>
      <c r="F10" s="88" t="s">
        <v>193</v>
      </c>
      <c r="G10" s="88" t="s">
        <v>313</v>
      </c>
      <c r="H10" s="88" t="s">
        <v>162</v>
      </c>
      <c r="I10" s="88" t="s">
        <v>192</v>
      </c>
      <c r="J10" s="88" t="s">
        <v>135</v>
      </c>
      <c r="K10" s="88" t="s">
        <v>66</v>
      </c>
      <c r="L10" s="88" t="s">
        <v>242</v>
      </c>
      <c r="M10" s="88" t="s">
        <v>244</v>
      </c>
      <c r="N10" s="88" t="s">
        <v>280</v>
      </c>
      <c r="O10" s="88" t="s">
        <v>87</v>
      </c>
      <c r="P10" s="88" t="s">
        <v>193</v>
      </c>
      <c r="Q10" s="88" t="s">
        <v>134</v>
      </c>
      <c r="R10" s="88" t="s">
        <v>91</v>
      </c>
      <c r="S10" s="88" t="s">
        <v>37</v>
      </c>
      <c r="T10" s="88" t="s">
        <v>102</v>
      </c>
      <c r="U10" s="88" t="s">
        <v>192</v>
      </c>
      <c r="V10" s="88" t="s">
        <v>179</v>
      </c>
      <c r="W10" s="88" t="s">
        <v>162</v>
      </c>
      <c r="X10" s="88" t="s">
        <v>101</v>
      </c>
      <c r="Y10" s="88" t="s">
        <v>143</v>
      </c>
      <c r="Z10" s="88" t="s">
        <v>97</v>
      </c>
      <c r="AA10" s="88" t="s">
        <v>98</v>
      </c>
      <c r="AB10" s="88" t="s">
        <v>142</v>
      </c>
      <c r="AC10" s="88" t="s">
        <v>331</v>
      </c>
      <c r="AD10" s="88" t="s">
        <v>71</v>
      </c>
      <c r="AE10" s="88" t="s">
        <v>101</v>
      </c>
      <c r="AF10" s="88" t="s">
        <v>371</v>
      </c>
      <c r="AG10" s="88" t="s">
        <v>90</v>
      </c>
      <c r="AH10" s="88" t="s">
        <v>41</v>
      </c>
      <c r="AI10" s="88" t="s">
        <v>143</v>
      </c>
      <c r="AJ10" s="88" t="s">
        <v>62</v>
      </c>
    </row>
    <row r="11" spans="1:36" ht="19.95" customHeight="1" x14ac:dyDescent="0.35">
      <c r="A11" s="89" t="s">
        <v>277</v>
      </c>
      <c r="B11" s="90" t="s">
        <v>112</v>
      </c>
      <c r="C11" s="90" t="s">
        <v>152</v>
      </c>
      <c r="D11" s="90" t="s">
        <v>110</v>
      </c>
      <c r="E11" s="90" t="s">
        <v>107</v>
      </c>
      <c r="F11" s="90" t="s">
        <v>148</v>
      </c>
      <c r="G11" s="90" t="s">
        <v>148</v>
      </c>
      <c r="H11" s="90" t="s">
        <v>150</v>
      </c>
      <c r="I11" s="90" t="s">
        <v>125</v>
      </c>
      <c r="J11" s="90" t="s">
        <v>151</v>
      </c>
      <c r="K11" s="90" t="s">
        <v>153</v>
      </c>
      <c r="L11" s="90" t="s">
        <v>151</v>
      </c>
      <c r="M11" s="90" t="s">
        <v>108</v>
      </c>
      <c r="N11" s="90" t="s">
        <v>112</v>
      </c>
      <c r="O11" s="90" t="s">
        <v>267</v>
      </c>
      <c r="P11" s="90" t="s">
        <v>146</v>
      </c>
      <c r="Q11" s="90" t="s">
        <v>113</v>
      </c>
      <c r="R11" s="90" t="s">
        <v>122</v>
      </c>
      <c r="S11" s="90" t="s">
        <v>155</v>
      </c>
      <c r="T11" s="90" t="s">
        <v>127</v>
      </c>
      <c r="U11" s="90" t="s">
        <v>113</v>
      </c>
      <c r="V11" s="90" t="s">
        <v>149</v>
      </c>
      <c r="W11" s="90" t="s">
        <v>347</v>
      </c>
      <c r="X11" s="90" t="s">
        <v>110</v>
      </c>
      <c r="Y11" s="90" t="s">
        <v>181</v>
      </c>
      <c r="Z11" s="90" t="s">
        <v>120</v>
      </c>
      <c r="AA11" s="90" t="s">
        <v>108</v>
      </c>
      <c r="AB11" s="90" t="s">
        <v>112</v>
      </c>
      <c r="AC11" s="90" t="s">
        <v>122</v>
      </c>
      <c r="AD11" s="90" t="s">
        <v>168</v>
      </c>
      <c r="AE11" s="90" t="s">
        <v>267</v>
      </c>
      <c r="AF11" s="90" t="s">
        <v>251</v>
      </c>
      <c r="AG11" s="90" t="s">
        <v>125</v>
      </c>
      <c r="AH11" s="90" t="s">
        <v>123</v>
      </c>
      <c r="AI11" s="90" t="s">
        <v>170</v>
      </c>
      <c r="AJ11" s="90" t="s">
        <v>256</v>
      </c>
    </row>
    <row r="12" spans="1:36" ht="19.95" customHeight="1" x14ac:dyDescent="0.35">
      <c r="A12" s="87" t="s">
        <v>85</v>
      </c>
      <c r="B12" s="88" t="s">
        <v>56</v>
      </c>
      <c r="C12" s="88" t="s">
        <v>67</v>
      </c>
      <c r="D12" s="88" t="s">
        <v>245</v>
      </c>
      <c r="E12" s="88" t="s">
        <v>165</v>
      </c>
      <c r="F12" s="88" t="s">
        <v>49</v>
      </c>
      <c r="G12" s="88" t="s">
        <v>192</v>
      </c>
      <c r="H12" s="88" t="s">
        <v>192</v>
      </c>
      <c r="I12" s="88" t="s">
        <v>39</v>
      </c>
      <c r="J12" s="88" t="s">
        <v>236</v>
      </c>
      <c r="K12" s="88" t="s">
        <v>135</v>
      </c>
      <c r="L12" s="88" t="s">
        <v>263</v>
      </c>
      <c r="M12" s="88" t="s">
        <v>40</v>
      </c>
      <c r="N12" s="88" t="s">
        <v>42</v>
      </c>
      <c r="O12" s="88" t="s">
        <v>134</v>
      </c>
      <c r="P12" s="88" t="s">
        <v>236</v>
      </c>
      <c r="Q12" s="88" t="s">
        <v>174</v>
      </c>
      <c r="R12" s="88" t="s">
        <v>265</v>
      </c>
      <c r="S12" s="88" t="s">
        <v>179</v>
      </c>
      <c r="T12" s="88" t="s">
        <v>315</v>
      </c>
      <c r="U12" s="88" t="s">
        <v>141</v>
      </c>
      <c r="V12" s="88" t="s">
        <v>79</v>
      </c>
      <c r="W12" s="88" t="s">
        <v>102</v>
      </c>
      <c r="X12" s="88" t="s">
        <v>143</v>
      </c>
      <c r="Y12" s="88" t="s">
        <v>143</v>
      </c>
      <c r="Z12" s="88" t="s">
        <v>143</v>
      </c>
      <c r="AA12" s="88" t="s">
        <v>104</v>
      </c>
      <c r="AB12" s="88" t="s">
        <v>102</v>
      </c>
      <c r="AC12" s="88" t="s">
        <v>378</v>
      </c>
      <c r="AD12" s="88" t="s">
        <v>280</v>
      </c>
      <c r="AE12" s="88" t="s">
        <v>101</v>
      </c>
      <c r="AF12" s="88" t="s">
        <v>176</v>
      </c>
      <c r="AG12" s="88" t="s">
        <v>378</v>
      </c>
      <c r="AH12" s="88" t="s">
        <v>183</v>
      </c>
      <c r="AI12" s="88" t="s">
        <v>102</v>
      </c>
      <c r="AJ12" s="88" t="s">
        <v>87</v>
      </c>
    </row>
    <row r="13" spans="1:36" ht="19.95" customHeight="1" x14ac:dyDescent="0.35">
      <c r="A13" s="89" t="s">
        <v>266</v>
      </c>
      <c r="B13" s="90" t="s">
        <v>152</v>
      </c>
      <c r="C13" s="90" t="s">
        <v>146</v>
      </c>
      <c r="D13" s="90" t="s">
        <v>111</v>
      </c>
      <c r="E13" s="90" t="s">
        <v>115</v>
      </c>
      <c r="F13" s="90" t="s">
        <v>267</v>
      </c>
      <c r="G13" s="90" t="s">
        <v>125</v>
      </c>
      <c r="H13" s="90" t="s">
        <v>147</v>
      </c>
      <c r="I13" s="90" t="s">
        <v>113</v>
      </c>
      <c r="J13" s="90" t="s">
        <v>152</v>
      </c>
      <c r="K13" s="90" t="s">
        <v>111</v>
      </c>
      <c r="L13" s="90" t="s">
        <v>146</v>
      </c>
      <c r="M13" s="90" t="s">
        <v>149</v>
      </c>
      <c r="N13" s="90" t="s">
        <v>123</v>
      </c>
      <c r="O13" s="90" t="s">
        <v>151</v>
      </c>
      <c r="P13" s="90" t="s">
        <v>107</v>
      </c>
      <c r="Q13" s="90" t="s">
        <v>146</v>
      </c>
      <c r="R13" s="90" t="s">
        <v>106</v>
      </c>
      <c r="S13" s="90" t="s">
        <v>188</v>
      </c>
      <c r="T13" s="90" t="s">
        <v>256</v>
      </c>
      <c r="U13" s="90" t="s">
        <v>149</v>
      </c>
      <c r="V13" s="90" t="s">
        <v>111</v>
      </c>
      <c r="W13" s="90" t="s">
        <v>119</v>
      </c>
      <c r="X13" s="90" t="s">
        <v>120</v>
      </c>
      <c r="Y13" s="90" t="s">
        <v>188</v>
      </c>
      <c r="Z13" s="90" t="s">
        <v>188</v>
      </c>
      <c r="AA13" s="90" t="s">
        <v>147</v>
      </c>
      <c r="AB13" s="90" t="s">
        <v>181</v>
      </c>
      <c r="AC13" s="90" t="s">
        <v>148</v>
      </c>
      <c r="AD13" s="90" t="s">
        <v>153</v>
      </c>
      <c r="AE13" s="90" t="s">
        <v>267</v>
      </c>
      <c r="AF13" s="90" t="s">
        <v>168</v>
      </c>
      <c r="AG13" s="90" t="s">
        <v>112</v>
      </c>
      <c r="AH13" s="90" t="s">
        <v>148</v>
      </c>
      <c r="AI13" s="90" t="s">
        <v>114</v>
      </c>
      <c r="AJ13" s="90" t="s">
        <v>123</v>
      </c>
    </row>
    <row r="14" spans="1:36" ht="19.95" customHeight="1" x14ac:dyDescent="0.35">
      <c r="A14" s="87" t="s">
        <v>75</v>
      </c>
      <c r="B14" s="88" t="s">
        <v>36</v>
      </c>
      <c r="C14" s="88" t="s">
        <v>234</v>
      </c>
      <c r="D14" s="88" t="s">
        <v>245</v>
      </c>
      <c r="E14" s="88" t="s">
        <v>331</v>
      </c>
      <c r="F14" s="88" t="s">
        <v>91</v>
      </c>
      <c r="G14" s="88" t="s">
        <v>192</v>
      </c>
      <c r="H14" s="88" t="s">
        <v>174</v>
      </c>
      <c r="I14" s="88" t="s">
        <v>75</v>
      </c>
      <c r="J14" s="88" t="s">
        <v>234</v>
      </c>
      <c r="K14" s="88" t="s">
        <v>183</v>
      </c>
      <c r="L14" s="88" t="s">
        <v>132</v>
      </c>
      <c r="M14" s="88" t="s">
        <v>176</v>
      </c>
      <c r="N14" s="88" t="s">
        <v>174</v>
      </c>
      <c r="O14" s="88" t="s">
        <v>91</v>
      </c>
      <c r="P14" s="88" t="s">
        <v>132</v>
      </c>
      <c r="Q14" s="88" t="s">
        <v>40</v>
      </c>
      <c r="R14" s="88" t="s">
        <v>75</v>
      </c>
      <c r="S14" s="88" t="s">
        <v>263</v>
      </c>
      <c r="T14" s="88" t="s">
        <v>163</v>
      </c>
      <c r="U14" s="88" t="s">
        <v>91</v>
      </c>
      <c r="V14" s="88" t="s">
        <v>203</v>
      </c>
      <c r="W14" s="88" t="s">
        <v>79</v>
      </c>
      <c r="X14" s="88" t="s">
        <v>102</v>
      </c>
      <c r="Y14" s="88" t="s">
        <v>143</v>
      </c>
      <c r="Z14" s="88" t="s">
        <v>143</v>
      </c>
      <c r="AA14" s="88" t="s">
        <v>96</v>
      </c>
      <c r="AB14" s="88" t="s">
        <v>102</v>
      </c>
      <c r="AC14" s="88" t="s">
        <v>263</v>
      </c>
      <c r="AD14" s="88" t="s">
        <v>141</v>
      </c>
      <c r="AE14" s="88" t="s">
        <v>143</v>
      </c>
      <c r="AF14" s="88" t="s">
        <v>68</v>
      </c>
      <c r="AG14" s="88" t="s">
        <v>92</v>
      </c>
      <c r="AH14" s="88" t="s">
        <v>40</v>
      </c>
      <c r="AI14" s="88" t="s">
        <v>102</v>
      </c>
      <c r="AJ14" s="88" t="s">
        <v>368</v>
      </c>
    </row>
    <row r="15" spans="1:36" ht="19.95" customHeight="1" x14ac:dyDescent="0.35">
      <c r="A15" s="89" t="s">
        <v>281</v>
      </c>
      <c r="B15" s="90" t="s">
        <v>147</v>
      </c>
      <c r="C15" s="90" t="s">
        <v>125</v>
      </c>
      <c r="D15" s="90" t="s">
        <v>111</v>
      </c>
      <c r="E15" s="90" t="s">
        <v>147</v>
      </c>
      <c r="F15" s="90" t="s">
        <v>149</v>
      </c>
      <c r="G15" s="90" t="s">
        <v>125</v>
      </c>
      <c r="H15" s="90" t="s">
        <v>151</v>
      </c>
      <c r="I15" s="90" t="s">
        <v>147</v>
      </c>
      <c r="J15" s="90" t="s">
        <v>151</v>
      </c>
      <c r="K15" s="90" t="s">
        <v>115</v>
      </c>
      <c r="L15" s="90" t="s">
        <v>111</v>
      </c>
      <c r="M15" s="90" t="s">
        <v>147</v>
      </c>
      <c r="N15" s="90" t="s">
        <v>149</v>
      </c>
      <c r="O15" s="90" t="s">
        <v>111</v>
      </c>
      <c r="P15" s="90" t="s">
        <v>125</v>
      </c>
      <c r="Q15" s="90" t="s">
        <v>151</v>
      </c>
      <c r="R15" s="90" t="s">
        <v>123</v>
      </c>
      <c r="S15" s="90" t="s">
        <v>113</v>
      </c>
      <c r="T15" s="90" t="s">
        <v>170</v>
      </c>
      <c r="U15" s="90" t="s">
        <v>267</v>
      </c>
      <c r="V15" s="90" t="s">
        <v>151</v>
      </c>
      <c r="W15" s="90" t="s">
        <v>111</v>
      </c>
      <c r="X15" s="90" t="s">
        <v>152</v>
      </c>
      <c r="Y15" s="90" t="s">
        <v>119</v>
      </c>
      <c r="Z15" s="90" t="s">
        <v>188</v>
      </c>
      <c r="AA15" s="90" t="s">
        <v>122</v>
      </c>
      <c r="AB15" s="90" t="s">
        <v>170</v>
      </c>
      <c r="AC15" s="90" t="s">
        <v>115</v>
      </c>
      <c r="AD15" s="90" t="s">
        <v>181</v>
      </c>
      <c r="AE15" s="90" t="s">
        <v>119</v>
      </c>
      <c r="AF15" s="90" t="s">
        <v>113</v>
      </c>
      <c r="AG15" s="90" t="s">
        <v>122</v>
      </c>
      <c r="AH15" s="90" t="s">
        <v>149</v>
      </c>
      <c r="AI15" s="90" t="s">
        <v>267</v>
      </c>
      <c r="AJ15" s="90" t="s">
        <v>151</v>
      </c>
    </row>
    <row r="16" spans="1:36" ht="19.95" customHeight="1" x14ac:dyDescent="0.35">
      <c r="A16" s="87" t="s">
        <v>45</v>
      </c>
      <c r="B16" s="88" t="s">
        <v>312</v>
      </c>
      <c r="C16" s="88" t="s">
        <v>315</v>
      </c>
      <c r="D16" s="88" t="s">
        <v>87</v>
      </c>
      <c r="E16" s="88" t="s">
        <v>40</v>
      </c>
      <c r="F16" s="88" t="s">
        <v>161</v>
      </c>
      <c r="G16" s="88" t="s">
        <v>71</v>
      </c>
      <c r="H16" s="88" t="s">
        <v>203</v>
      </c>
      <c r="I16" s="88" t="s">
        <v>69</v>
      </c>
      <c r="J16" s="88" t="s">
        <v>134</v>
      </c>
      <c r="K16" s="88" t="s">
        <v>263</v>
      </c>
      <c r="L16" s="88" t="s">
        <v>41</v>
      </c>
      <c r="M16" s="88" t="s">
        <v>79</v>
      </c>
      <c r="N16" s="88" t="s">
        <v>75</v>
      </c>
      <c r="O16" s="88" t="s">
        <v>69</v>
      </c>
      <c r="P16" s="88" t="s">
        <v>161</v>
      </c>
      <c r="Q16" s="88" t="s">
        <v>203</v>
      </c>
      <c r="R16" s="88" t="s">
        <v>161</v>
      </c>
      <c r="S16" s="88" t="s">
        <v>41</v>
      </c>
      <c r="T16" s="88" t="s">
        <v>79</v>
      </c>
      <c r="U16" s="88" t="s">
        <v>104</v>
      </c>
      <c r="V16" s="88" t="s">
        <v>71</v>
      </c>
      <c r="W16" s="88" t="s">
        <v>102</v>
      </c>
      <c r="X16" s="88" t="s">
        <v>102</v>
      </c>
      <c r="Y16" s="88" t="s">
        <v>102</v>
      </c>
      <c r="Z16" s="88" t="s">
        <v>142</v>
      </c>
      <c r="AA16" s="88" t="s">
        <v>143</v>
      </c>
      <c r="AB16" s="88" t="s">
        <v>142</v>
      </c>
      <c r="AC16" s="88" t="s">
        <v>263</v>
      </c>
      <c r="AD16" s="88" t="s">
        <v>184</v>
      </c>
      <c r="AE16" s="88" t="s">
        <v>142</v>
      </c>
      <c r="AF16" s="88" t="s">
        <v>91</v>
      </c>
      <c r="AG16" s="88" t="s">
        <v>132</v>
      </c>
      <c r="AH16" s="88" t="s">
        <v>45</v>
      </c>
      <c r="AI16" s="88" t="s">
        <v>102</v>
      </c>
      <c r="AJ16" s="88" t="s">
        <v>75</v>
      </c>
    </row>
    <row r="17" spans="1:36" ht="19.95" customHeight="1" x14ac:dyDescent="0.35">
      <c r="A17" s="89" t="s">
        <v>288</v>
      </c>
      <c r="B17" s="90" t="s">
        <v>123</v>
      </c>
      <c r="C17" s="90" t="s">
        <v>115</v>
      </c>
      <c r="D17" s="90" t="s">
        <v>181</v>
      </c>
      <c r="E17" s="90" t="s">
        <v>123</v>
      </c>
      <c r="F17" s="90" t="s">
        <v>123</v>
      </c>
      <c r="G17" s="90" t="s">
        <v>168</v>
      </c>
      <c r="H17" s="90" t="s">
        <v>123</v>
      </c>
      <c r="I17" s="90" t="s">
        <v>149</v>
      </c>
      <c r="J17" s="90" t="s">
        <v>170</v>
      </c>
      <c r="K17" s="90" t="s">
        <v>122</v>
      </c>
      <c r="L17" s="90" t="s">
        <v>170</v>
      </c>
      <c r="M17" s="90" t="s">
        <v>168</v>
      </c>
      <c r="N17" s="90" t="s">
        <v>122</v>
      </c>
      <c r="O17" s="90" t="s">
        <v>149</v>
      </c>
      <c r="P17" s="90" t="s">
        <v>170</v>
      </c>
      <c r="Q17" s="90" t="s">
        <v>122</v>
      </c>
      <c r="R17" s="90" t="s">
        <v>170</v>
      </c>
      <c r="S17" s="90" t="s">
        <v>123</v>
      </c>
      <c r="T17" s="90" t="s">
        <v>123</v>
      </c>
      <c r="U17" s="90" t="s">
        <v>188</v>
      </c>
      <c r="V17" s="90" t="s">
        <v>147</v>
      </c>
      <c r="W17" s="90" t="s">
        <v>120</v>
      </c>
      <c r="X17" s="90" t="s">
        <v>149</v>
      </c>
      <c r="Y17" s="90" t="s">
        <v>113</v>
      </c>
      <c r="Z17" s="90" t="s">
        <v>383</v>
      </c>
      <c r="AA17" s="90" t="s">
        <v>120</v>
      </c>
      <c r="AB17" s="90" t="s">
        <v>113</v>
      </c>
      <c r="AC17" s="90" t="s">
        <v>115</v>
      </c>
      <c r="AD17" s="90" t="s">
        <v>123</v>
      </c>
      <c r="AE17" s="90" t="s">
        <v>110</v>
      </c>
      <c r="AF17" s="90" t="s">
        <v>168</v>
      </c>
      <c r="AG17" s="90" t="s">
        <v>123</v>
      </c>
      <c r="AH17" s="90" t="s">
        <v>147</v>
      </c>
      <c r="AI17" s="90" t="s">
        <v>113</v>
      </c>
      <c r="AJ17" s="90" t="s">
        <v>168</v>
      </c>
    </row>
    <row r="18" spans="1:36" ht="19.95" customHeight="1" x14ac:dyDescent="0.35">
      <c r="A18" s="87" t="s">
        <v>195</v>
      </c>
      <c r="B18" s="88" t="s">
        <v>184</v>
      </c>
      <c r="C18" s="88" t="s">
        <v>102</v>
      </c>
      <c r="D18" s="88" t="s">
        <v>141</v>
      </c>
      <c r="E18" s="88" t="s">
        <v>101</v>
      </c>
      <c r="F18" s="88" t="s">
        <v>102</v>
      </c>
      <c r="G18" s="88" t="s">
        <v>104</v>
      </c>
      <c r="H18" s="88" t="s">
        <v>97</v>
      </c>
      <c r="I18" s="88" t="s">
        <v>102</v>
      </c>
      <c r="J18" s="88" t="s">
        <v>71</v>
      </c>
      <c r="K18" s="88" t="s">
        <v>102</v>
      </c>
      <c r="L18" s="88" t="s">
        <v>102</v>
      </c>
      <c r="M18" s="88" t="s">
        <v>143</v>
      </c>
      <c r="N18" s="88" t="s">
        <v>142</v>
      </c>
      <c r="O18" s="88" t="s">
        <v>143</v>
      </c>
      <c r="P18" s="88" t="s">
        <v>102</v>
      </c>
      <c r="Q18" s="88" t="s">
        <v>104</v>
      </c>
      <c r="R18" s="88" t="s">
        <v>99</v>
      </c>
      <c r="S18" s="88" t="s">
        <v>143</v>
      </c>
      <c r="T18" s="88" t="s">
        <v>95</v>
      </c>
      <c r="U18" s="88" t="s">
        <v>97</v>
      </c>
      <c r="V18" s="88" t="s">
        <v>96</v>
      </c>
      <c r="W18" s="88" t="s">
        <v>143</v>
      </c>
      <c r="X18" s="88" t="s">
        <v>97</v>
      </c>
      <c r="Y18" s="88" t="s">
        <v>97</v>
      </c>
      <c r="Z18" s="88" t="s">
        <v>143</v>
      </c>
      <c r="AA18" s="88" t="s">
        <v>97</v>
      </c>
      <c r="AB18" s="88" t="s">
        <v>97</v>
      </c>
      <c r="AC18" s="88" t="s">
        <v>142</v>
      </c>
      <c r="AD18" s="88" t="s">
        <v>95</v>
      </c>
      <c r="AE18" s="88" t="s">
        <v>97</v>
      </c>
      <c r="AF18" s="88" t="s">
        <v>99</v>
      </c>
      <c r="AG18" s="88" t="s">
        <v>101</v>
      </c>
      <c r="AH18" s="88" t="s">
        <v>142</v>
      </c>
      <c r="AI18" s="88" t="s">
        <v>143</v>
      </c>
      <c r="AJ18" s="88" t="s">
        <v>102</v>
      </c>
    </row>
    <row r="19" spans="1:36" ht="19.95" customHeight="1" x14ac:dyDescent="0.35">
      <c r="A19" s="89" t="s">
        <v>287</v>
      </c>
      <c r="B19" s="90" t="s">
        <v>127</v>
      </c>
      <c r="C19" s="90" t="s">
        <v>124</v>
      </c>
      <c r="D19" s="90" t="s">
        <v>120</v>
      </c>
      <c r="E19" s="90" t="s">
        <v>127</v>
      </c>
      <c r="F19" s="90" t="s">
        <v>124</v>
      </c>
      <c r="G19" s="90" t="s">
        <v>120</v>
      </c>
      <c r="H19" s="90" t="s">
        <v>121</v>
      </c>
      <c r="I19" s="90" t="s">
        <v>127</v>
      </c>
      <c r="J19" s="90" t="s">
        <v>120</v>
      </c>
      <c r="K19" s="90" t="s">
        <v>124</v>
      </c>
      <c r="L19" s="90" t="s">
        <v>124</v>
      </c>
      <c r="M19" s="90" t="s">
        <v>124</v>
      </c>
      <c r="N19" s="90" t="s">
        <v>120</v>
      </c>
      <c r="O19" s="90" t="s">
        <v>124</v>
      </c>
      <c r="P19" s="90" t="s">
        <v>124</v>
      </c>
      <c r="Q19" s="90" t="s">
        <v>120</v>
      </c>
      <c r="R19" s="90" t="s">
        <v>124</v>
      </c>
      <c r="S19" s="90" t="s">
        <v>121</v>
      </c>
      <c r="T19" s="90" t="s">
        <v>188</v>
      </c>
      <c r="U19" s="90" t="s">
        <v>121</v>
      </c>
      <c r="V19" s="90" t="s">
        <v>188</v>
      </c>
      <c r="W19" s="90" t="s">
        <v>124</v>
      </c>
      <c r="X19" s="90" t="s">
        <v>121</v>
      </c>
      <c r="Y19" s="90" t="s">
        <v>121</v>
      </c>
      <c r="Z19" s="90" t="s">
        <v>170</v>
      </c>
      <c r="AA19" s="90" t="s">
        <v>124</v>
      </c>
      <c r="AB19" s="90" t="s">
        <v>121</v>
      </c>
      <c r="AC19" s="90" t="s">
        <v>127</v>
      </c>
      <c r="AD19" s="90" t="s">
        <v>119</v>
      </c>
      <c r="AE19" s="90" t="s">
        <v>121</v>
      </c>
      <c r="AF19" s="90" t="s">
        <v>121</v>
      </c>
      <c r="AG19" s="90" t="s">
        <v>127</v>
      </c>
      <c r="AH19" s="90" t="s">
        <v>120</v>
      </c>
      <c r="AI19" s="90" t="s">
        <v>168</v>
      </c>
      <c r="AJ19" s="90" t="s">
        <v>124</v>
      </c>
    </row>
  </sheetData>
  <sheetProtection algorithmName="SHA-512" hashValue="68OAhXshIwOGstLCjf2m1cmhUCwqkO8CoLRMvFZ3Y/q0bL/HW4Hk7feqy+VDy6G7poc4jI9kV5URFWWQan7ibA==" saltValue="hk51r+E3RIIePvusdzjly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J19"/>
  <sheetViews>
    <sheetView showGridLines="0" workbookViewId="0"/>
  </sheetViews>
  <sheetFormatPr defaultRowHeight="14.4" x14ac:dyDescent="0.3"/>
  <cols>
    <col min="1" max="1" width="56.8867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685</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3.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373</v>
      </c>
      <c r="G7" s="90" t="s">
        <v>22</v>
      </c>
      <c r="H7" s="90" t="s">
        <v>56</v>
      </c>
      <c r="I7" s="90" t="s">
        <v>351</v>
      </c>
      <c r="J7" s="90" t="s">
        <v>57</v>
      </c>
      <c r="K7" s="90" t="s">
        <v>219</v>
      </c>
      <c r="L7" s="90" t="s">
        <v>320</v>
      </c>
      <c r="M7" s="90" t="s">
        <v>352</v>
      </c>
      <c r="N7" s="90" t="s">
        <v>292</v>
      </c>
      <c r="O7" s="90" t="s">
        <v>60</v>
      </c>
      <c r="P7" s="90" t="s">
        <v>385</v>
      </c>
      <c r="Q7" s="90" t="s">
        <v>246</v>
      </c>
      <c r="R7" s="90" t="s">
        <v>321</v>
      </c>
      <c r="S7" s="90" t="s">
        <v>322</v>
      </c>
      <c r="T7" s="90" t="s">
        <v>65</v>
      </c>
      <c r="U7" s="90" t="s">
        <v>296</v>
      </c>
      <c r="V7" s="90" t="s">
        <v>67</v>
      </c>
      <c r="W7" s="90" t="s">
        <v>68</v>
      </c>
      <c r="X7" s="90" t="s">
        <v>42</v>
      </c>
      <c r="Y7" s="90" t="s">
        <v>184</v>
      </c>
      <c r="Z7" s="90" t="s">
        <v>71</v>
      </c>
      <c r="AA7" s="90" t="s">
        <v>132</v>
      </c>
      <c r="AB7" s="90" t="s">
        <v>72</v>
      </c>
      <c r="AC7" s="90" t="s">
        <v>18</v>
      </c>
      <c r="AD7" s="90" t="s">
        <v>228</v>
      </c>
      <c r="AE7" s="90" t="s">
        <v>192</v>
      </c>
      <c r="AF7" s="90" t="s">
        <v>323</v>
      </c>
      <c r="AG7" s="90" t="s">
        <v>229</v>
      </c>
      <c r="AH7" s="90" t="s">
        <v>103</v>
      </c>
      <c r="AI7" s="90" t="s">
        <v>79</v>
      </c>
      <c r="AJ7" s="90" t="s">
        <v>386</v>
      </c>
    </row>
    <row r="8" spans="1:36" ht="19.95" customHeight="1" x14ac:dyDescent="0.35">
      <c r="A8" s="87" t="s">
        <v>86</v>
      </c>
      <c r="B8" s="88" t="s">
        <v>387</v>
      </c>
      <c r="C8" s="88" t="s">
        <v>272</v>
      </c>
      <c r="D8" s="88" t="s">
        <v>34</v>
      </c>
      <c r="E8" s="88" t="s">
        <v>194</v>
      </c>
      <c r="F8" s="88" t="s">
        <v>243</v>
      </c>
      <c r="G8" s="88" t="s">
        <v>137</v>
      </c>
      <c r="H8" s="88" t="s">
        <v>183</v>
      </c>
      <c r="I8" s="88" t="s">
        <v>239</v>
      </c>
      <c r="J8" s="88" t="s">
        <v>158</v>
      </c>
      <c r="K8" s="88" t="s">
        <v>285</v>
      </c>
      <c r="L8" s="88" t="s">
        <v>240</v>
      </c>
      <c r="M8" s="88" t="s">
        <v>235</v>
      </c>
      <c r="N8" s="88" t="s">
        <v>37</v>
      </c>
      <c r="O8" s="88" t="s">
        <v>159</v>
      </c>
      <c r="P8" s="88" t="s">
        <v>240</v>
      </c>
      <c r="Q8" s="88" t="s">
        <v>173</v>
      </c>
      <c r="R8" s="88" t="s">
        <v>178</v>
      </c>
      <c r="S8" s="88" t="s">
        <v>173</v>
      </c>
      <c r="T8" s="88" t="s">
        <v>311</v>
      </c>
      <c r="U8" s="88" t="s">
        <v>263</v>
      </c>
      <c r="V8" s="88" t="s">
        <v>72</v>
      </c>
      <c r="W8" s="88" t="s">
        <v>98</v>
      </c>
      <c r="X8" s="88" t="s">
        <v>102</v>
      </c>
      <c r="Y8" s="88" t="s">
        <v>98</v>
      </c>
      <c r="Z8" s="88" t="s">
        <v>101</v>
      </c>
      <c r="AA8" s="88" t="s">
        <v>71</v>
      </c>
      <c r="AB8" s="88" t="s">
        <v>98</v>
      </c>
      <c r="AC8" s="88" t="s">
        <v>388</v>
      </c>
      <c r="AD8" s="88" t="s">
        <v>260</v>
      </c>
      <c r="AE8" s="88" t="s">
        <v>104</v>
      </c>
      <c r="AF8" s="88" t="s">
        <v>195</v>
      </c>
      <c r="AG8" s="88" t="s">
        <v>65</v>
      </c>
      <c r="AH8" s="88" t="s">
        <v>130</v>
      </c>
      <c r="AI8" s="88" t="s">
        <v>96</v>
      </c>
      <c r="AJ8" s="88" t="s">
        <v>185</v>
      </c>
    </row>
    <row r="9" spans="1:36" ht="19.95" customHeight="1" x14ac:dyDescent="0.35">
      <c r="A9" s="89" t="s">
        <v>247</v>
      </c>
      <c r="B9" s="90" t="s">
        <v>116</v>
      </c>
      <c r="C9" s="90" t="s">
        <v>156</v>
      </c>
      <c r="D9" s="90" t="s">
        <v>108</v>
      </c>
      <c r="E9" s="90" t="s">
        <v>150</v>
      </c>
      <c r="F9" s="90" t="s">
        <v>248</v>
      </c>
      <c r="G9" s="90" t="s">
        <v>109</v>
      </c>
      <c r="H9" s="90" t="s">
        <v>110</v>
      </c>
      <c r="I9" s="90" t="s">
        <v>269</v>
      </c>
      <c r="J9" s="90" t="s">
        <v>269</v>
      </c>
      <c r="K9" s="90" t="s">
        <v>108</v>
      </c>
      <c r="L9" s="90" t="s">
        <v>109</v>
      </c>
      <c r="M9" s="90" t="s">
        <v>153</v>
      </c>
      <c r="N9" s="90" t="s">
        <v>256</v>
      </c>
      <c r="O9" s="90" t="s">
        <v>116</v>
      </c>
      <c r="P9" s="90" t="s">
        <v>250</v>
      </c>
      <c r="Q9" s="90" t="s">
        <v>271</v>
      </c>
      <c r="R9" s="90" t="s">
        <v>256</v>
      </c>
      <c r="S9" s="90" t="s">
        <v>148</v>
      </c>
      <c r="T9" s="90" t="s">
        <v>252</v>
      </c>
      <c r="U9" s="90" t="s">
        <v>256</v>
      </c>
      <c r="V9" s="90" t="s">
        <v>251</v>
      </c>
      <c r="W9" s="90" t="s">
        <v>122</v>
      </c>
      <c r="X9" s="90" t="s">
        <v>111</v>
      </c>
      <c r="Y9" s="90" t="s">
        <v>389</v>
      </c>
      <c r="Z9" s="90" t="s">
        <v>117</v>
      </c>
      <c r="AA9" s="90" t="s">
        <v>109</v>
      </c>
      <c r="AB9" s="90" t="s">
        <v>106</v>
      </c>
      <c r="AC9" s="90" t="s">
        <v>251</v>
      </c>
      <c r="AD9" s="90" t="s">
        <v>268</v>
      </c>
      <c r="AE9" s="90" t="s">
        <v>148</v>
      </c>
      <c r="AF9" s="90" t="s">
        <v>267</v>
      </c>
      <c r="AG9" s="90" t="s">
        <v>156</v>
      </c>
      <c r="AH9" s="90" t="s">
        <v>249</v>
      </c>
      <c r="AI9" s="90" t="s">
        <v>153</v>
      </c>
      <c r="AJ9" s="90" t="s">
        <v>108</v>
      </c>
    </row>
    <row r="10" spans="1:36" ht="19.95" customHeight="1" x14ac:dyDescent="0.35">
      <c r="A10" s="87" t="s">
        <v>97</v>
      </c>
      <c r="B10" s="88" t="s">
        <v>20</v>
      </c>
      <c r="C10" s="88" t="s">
        <v>302</v>
      </c>
      <c r="D10" s="88" t="s">
        <v>298</v>
      </c>
      <c r="E10" s="88" t="s">
        <v>85</v>
      </c>
      <c r="F10" s="88" t="s">
        <v>175</v>
      </c>
      <c r="G10" s="88" t="s">
        <v>183</v>
      </c>
      <c r="H10" s="88" t="s">
        <v>159</v>
      </c>
      <c r="I10" s="88" t="s">
        <v>331</v>
      </c>
      <c r="J10" s="88" t="s">
        <v>245</v>
      </c>
      <c r="K10" s="88" t="s">
        <v>282</v>
      </c>
      <c r="L10" s="88" t="s">
        <v>234</v>
      </c>
      <c r="M10" s="88" t="s">
        <v>130</v>
      </c>
      <c r="N10" s="88" t="s">
        <v>329</v>
      </c>
      <c r="O10" s="88" t="s">
        <v>193</v>
      </c>
      <c r="P10" s="88" t="s">
        <v>244</v>
      </c>
      <c r="Q10" s="88" t="s">
        <v>174</v>
      </c>
      <c r="R10" s="88" t="s">
        <v>179</v>
      </c>
      <c r="S10" s="88" t="s">
        <v>299</v>
      </c>
      <c r="T10" s="88" t="s">
        <v>163</v>
      </c>
      <c r="U10" s="88" t="s">
        <v>92</v>
      </c>
      <c r="V10" s="88" t="s">
        <v>70</v>
      </c>
      <c r="W10" s="88" t="s">
        <v>235</v>
      </c>
      <c r="X10" s="88" t="s">
        <v>95</v>
      </c>
      <c r="Y10" s="88" t="s">
        <v>143</v>
      </c>
      <c r="Z10" s="88" t="s">
        <v>97</v>
      </c>
      <c r="AA10" s="88" t="s">
        <v>41</v>
      </c>
      <c r="AB10" s="88" t="s">
        <v>71</v>
      </c>
      <c r="AC10" s="88" t="s">
        <v>134</v>
      </c>
      <c r="AD10" s="88" t="s">
        <v>91</v>
      </c>
      <c r="AE10" s="88" t="s">
        <v>95</v>
      </c>
      <c r="AF10" s="88" t="s">
        <v>221</v>
      </c>
      <c r="AG10" s="88" t="s">
        <v>242</v>
      </c>
      <c r="AH10" s="88" t="s">
        <v>86</v>
      </c>
      <c r="AI10" s="88" t="s">
        <v>99</v>
      </c>
      <c r="AJ10" s="88" t="s">
        <v>381</v>
      </c>
    </row>
    <row r="11" spans="1:36" ht="19.95" customHeight="1" x14ac:dyDescent="0.35">
      <c r="A11" s="89" t="s">
        <v>277</v>
      </c>
      <c r="B11" s="90" t="s">
        <v>108</v>
      </c>
      <c r="C11" s="90" t="s">
        <v>113</v>
      </c>
      <c r="D11" s="90" t="s">
        <v>116</v>
      </c>
      <c r="E11" s="90" t="s">
        <v>106</v>
      </c>
      <c r="F11" s="90" t="s">
        <v>106</v>
      </c>
      <c r="G11" s="90" t="s">
        <v>106</v>
      </c>
      <c r="H11" s="90" t="s">
        <v>109</v>
      </c>
      <c r="I11" s="90" t="s">
        <v>267</v>
      </c>
      <c r="J11" s="90" t="s">
        <v>113</v>
      </c>
      <c r="K11" s="90" t="s">
        <v>250</v>
      </c>
      <c r="L11" s="90" t="s">
        <v>110</v>
      </c>
      <c r="M11" s="90" t="s">
        <v>109</v>
      </c>
      <c r="N11" s="90" t="s">
        <v>153</v>
      </c>
      <c r="O11" s="90" t="s">
        <v>108</v>
      </c>
      <c r="P11" s="90" t="s">
        <v>148</v>
      </c>
      <c r="Q11" s="90" t="s">
        <v>114</v>
      </c>
      <c r="R11" s="90" t="s">
        <v>119</v>
      </c>
      <c r="S11" s="90" t="s">
        <v>306</v>
      </c>
      <c r="T11" s="90" t="s">
        <v>181</v>
      </c>
      <c r="U11" s="90" t="s">
        <v>249</v>
      </c>
      <c r="V11" s="90" t="s">
        <v>113</v>
      </c>
      <c r="W11" s="90" t="s">
        <v>390</v>
      </c>
      <c r="X11" s="90" t="s">
        <v>109</v>
      </c>
      <c r="Y11" s="90" t="s">
        <v>170</v>
      </c>
      <c r="Z11" s="90" t="s">
        <v>120</v>
      </c>
      <c r="AA11" s="90" t="s">
        <v>254</v>
      </c>
      <c r="AB11" s="90" t="s">
        <v>256</v>
      </c>
      <c r="AC11" s="90" t="s">
        <v>170</v>
      </c>
      <c r="AD11" s="90" t="s">
        <v>111</v>
      </c>
      <c r="AE11" s="90" t="s">
        <v>250</v>
      </c>
      <c r="AF11" s="90" t="s">
        <v>117</v>
      </c>
      <c r="AG11" s="90" t="s">
        <v>115</v>
      </c>
      <c r="AH11" s="90" t="s">
        <v>267</v>
      </c>
      <c r="AI11" s="90" t="s">
        <v>147</v>
      </c>
      <c r="AJ11" s="90" t="s">
        <v>155</v>
      </c>
    </row>
    <row r="12" spans="1:36" ht="19.95" customHeight="1" x14ac:dyDescent="0.35">
      <c r="A12" s="87" t="s">
        <v>75</v>
      </c>
      <c r="B12" s="88" t="s">
        <v>366</v>
      </c>
      <c r="C12" s="88" t="s">
        <v>178</v>
      </c>
      <c r="D12" s="88" t="s">
        <v>286</v>
      </c>
      <c r="E12" s="88" t="s">
        <v>234</v>
      </c>
      <c r="F12" s="88" t="s">
        <v>174</v>
      </c>
      <c r="G12" s="88" t="s">
        <v>132</v>
      </c>
      <c r="H12" s="88" t="s">
        <v>165</v>
      </c>
      <c r="I12" s="88" t="s">
        <v>262</v>
      </c>
      <c r="J12" s="88" t="s">
        <v>243</v>
      </c>
      <c r="K12" s="88" t="s">
        <v>177</v>
      </c>
      <c r="L12" s="88" t="s">
        <v>162</v>
      </c>
      <c r="M12" s="88" t="s">
        <v>183</v>
      </c>
      <c r="N12" s="88" t="s">
        <v>242</v>
      </c>
      <c r="O12" s="88" t="s">
        <v>40</v>
      </c>
      <c r="P12" s="88" t="s">
        <v>159</v>
      </c>
      <c r="Q12" s="88" t="s">
        <v>176</v>
      </c>
      <c r="R12" s="88" t="s">
        <v>40</v>
      </c>
      <c r="S12" s="88" t="s">
        <v>162</v>
      </c>
      <c r="T12" s="88" t="s">
        <v>274</v>
      </c>
      <c r="U12" s="88" t="s">
        <v>160</v>
      </c>
      <c r="V12" s="88" t="s">
        <v>176</v>
      </c>
      <c r="W12" s="88" t="s">
        <v>203</v>
      </c>
      <c r="X12" s="88" t="s">
        <v>96</v>
      </c>
      <c r="Y12" s="88" t="s">
        <v>102</v>
      </c>
      <c r="Z12" s="88" t="s">
        <v>143</v>
      </c>
      <c r="AA12" s="88" t="s">
        <v>96</v>
      </c>
      <c r="AB12" s="88" t="s">
        <v>96</v>
      </c>
      <c r="AC12" s="88" t="s">
        <v>301</v>
      </c>
      <c r="AD12" s="88" t="s">
        <v>162</v>
      </c>
      <c r="AE12" s="88" t="s">
        <v>102</v>
      </c>
      <c r="AF12" s="88" t="s">
        <v>326</v>
      </c>
      <c r="AG12" s="88" t="s">
        <v>280</v>
      </c>
      <c r="AH12" s="88" t="s">
        <v>331</v>
      </c>
      <c r="AI12" s="88" t="s">
        <v>104</v>
      </c>
      <c r="AJ12" s="88" t="s">
        <v>273</v>
      </c>
    </row>
    <row r="13" spans="1:36" ht="19.95" customHeight="1" x14ac:dyDescent="0.35">
      <c r="A13" s="89" t="s">
        <v>281</v>
      </c>
      <c r="B13" s="90" t="s">
        <v>114</v>
      </c>
      <c r="C13" s="90" t="s">
        <v>114</v>
      </c>
      <c r="D13" s="90" t="s">
        <v>114</v>
      </c>
      <c r="E13" s="90" t="s">
        <v>112</v>
      </c>
      <c r="F13" s="90" t="s">
        <v>125</v>
      </c>
      <c r="G13" s="90" t="s">
        <v>114</v>
      </c>
      <c r="H13" s="90" t="s">
        <v>114</v>
      </c>
      <c r="I13" s="90" t="s">
        <v>113</v>
      </c>
      <c r="J13" s="90" t="s">
        <v>113</v>
      </c>
      <c r="K13" s="90" t="s">
        <v>146</v>
      </c>
      <c r="L13" s="90" t="s">
        <v>113</v>
      </c>
      <c r="M13" s="90" t="s">
        <v>112</v>
      </c>
      <c r="N13" s="90" t="s">
        <v>151</v>
      </c>
      <c r="O13" s="90" t="s">
        <v>111</v>
      </c>
      <c r="P13" s="90" t="s">
        <v>112</v>
      </c>
      <c r="Q13" s="90" t="s">
        <v>146</v>
      </c>
      <c r="R13" s="90" t="s">
        <v>122</v>
      </c>
      <c r="S13" s="90" t="s">
        <v>112</v>
      </c>
      <c r="T13" s="90" t="s">
        <v>271</v>
      </c>
      <c r="U13" s="90" t="s">
        <v>114</v>
      </c>
      <c r="V13" s="90" t="s">
        <v>250</v>
      </c>
      <c r="W13" s="90" t="s">
        <v>151</v>
      </c>
      <c r="X13" s="90" t="s">
        <v>114</v>
      </c>
      <c r="Y13" s="90" t="s">
        <v>152</v>
      </c>
      <c r="Z13" s="90" t="s">
        <v>122</v>
      </c>
      <c r="AA13" s="90" t="s">
        <v>122</v>
      </c>
      <c r="AB13" s="90" t="s">
        <v>149</v>
      </c>
      <c r="AC13" s="90" t="s">
        <v>111</v>
      </c>
      <c r="AD13" s="90" t="s">
        <v>108</v>
      </c>
      <c r="AE13" s="90" t="s">
        <v>125</v>
      </c>
      <c r="AF13" s="90" t="s">
        <v>113</v>
      </c>
      <c r="AG13" s="90" t="s">
        <v>147</v>
      </c>
      <c r="AH13" s="90" t="s">
        <v>114</v>
      </c>
      <c r="AI13" s="90" t="s">
        <v>269</v>
      </c>
      <c r="AJ13" s="90" t="s">
        <v>267</v>
      </c>
    </row>
    <row r="14" spans="1:36" ht="19.95" customHeight="1" x14ac:dyDescent="0.35">
      <c r="A14" s="87" t="s">
        <v>85</v>
      </c>
      <c r="B14" s="88" t="s">
        <v>140</v>
      </c>
      <c r="C14" s="88" t="s">
        <v>265</v>
      </c>
      <c r="D14" s="88" t="s">
        <v>245</v>
      </c>
      <c r="E14" s="88" t="s">
        <v>165</v>
      </c>
      <c r="F14" s="88" t="s">
        <v>242</v>
      </c>
      <c r="G14" s="88" t="s">
        <v>75</v>
      </c>
      <c r="H14" s="88" t="s">
        <v>69</v>
      </c>
      <c r="I14" s="88" t="s">
        <v>192</v>
      </c>
      <c r="J14" s="88" t="s">
        <v>241</v>
      </c>
      <c r="K14" s="88" t="s">
        <v>159</v>
      </c>
      <c r="L14" s="88" t="s">
        <v>40</v>
      </c>
      <c r="M14" s="88" t="s">
        <v>70</v>
      </c>
      <c r="N14" s="88" t="s">
        <v>184</v>
      </c>
      <c r="O14" s="88" t="s">
        <v>176</v>
      </c>
      <c r="P14" s="88" t="s">
        <v>90</v>
      </c>
      <c r="Q14" s="88" t="s">
        <v>165</v>
      </c>
      <c r="R14" s="88" t="s">
        <v>93</v>
      </c>
      <c r="S14" s="88" t="s">
        <v>203</v>
      </c>
      <c r="T14" s="88" t="s">
        <v>161</v>
      </c>
      <c r="U14" s="88" t="s">
        <v>95</v>
      </c>
      <c r="V14" s="88" t="s">
        <v>101</v>
      </c>
      <c r="W14" s="88" t="s">
        <v>102</v>
      </c>
      <c r="X14" s="88" t="s">
        <v>99</v>
      </c>
      <c r="Y14" s="88" t="s">
        <v>143</v>
      </c>
      <c r="Z14" s="88" t="s">
        <v>99</v>
      </c>
      <c r="AA14" s="88" t="s">
        <v>97</v>
      </c>
      <c r="AB14" s="88" t="s">
        <v>102</v>
      </c>
      <c r="AC14" s="88" t="s">
        <v>345</v>
      </c>
      <c r="AD14" s="88" t="s">
        <v>42</v>
      </c>
      <c r="AE14" s="88" t="s">
        <v>99</v>
      </c>
      <c r="AF14" s="88" t="s">
        <v>40</v>
      </c>
      <c r="AG14" s="88" t="s">
        <v>326</v>
      </c>
      <c r="AH14" s="88" t="s">
        <v>176</v>
      </c>
      <c r="AI14" s="88" t="s">
        <v>143</v>
      </c>
      <c r="AJ14" s="88" t="s">
        <v>174</v>
      </c>
    </row>
    <row r="15" spans="1:36" ht="19.95" customHeight="1" x14ac:dyDescent="0.35">
      <c r="A15" s="89" t="s">
        <v>266</v>
      </c>
      <c r="B15" s="90" t="s">
        <v>147</v>
      </c>
      <c r="C15" s="90" t="s">
        <v>125</v>
      </c>
      <c r="D15" s="90" t="s">
        <v>111</v>
      </c>
      <c r="E15" s="90" t="s">
        <v>115</v>
      </c>
      <c r="F15" s="90" t="s">
        <v>114</v>
      </c>
      <c r="G15" s="90" t="s">
        <v>147</v>
      </c>
      <c r="H15" s="90" t="s">
        <v>125</v>
      </c>
      <c r="I15" s="90" t="s">
        <v>125</v>
      </c>
      <c r="J15" s="90" t="s">
        <v>152</v>
      </c>
      <c r="K15" s="90" t="s">
        <v>147</v>
      </c>
      <c r="L15" s="90" t="s">
        <v>115</v>
      </c>
      <c r="M15" s="90" t="s">
        <v>123</v>
      </c>
      <c r="N15" s="90" t="s">
        <v>181</v>
      </c>
      <c r="O15" s="90" t="s">
        <v>152</v>
      </c>
      <c r="P15" s="90" t="s">
        <v>114</v>
      </c>
      <c r="Q15" s="90" t="s">
        <v>148</v>
      </c>
      <c r="R15" s="90" t="s">
        <v>116</v>
      </c>
      <c r="S15" s="90" t="s">
        <v>181</v>
      </c>
      <c r="T15" s="90" t="s">
        <v>125</v>
      </c>
      <c r="U15" s="90" t="s">
        <v>181</v>
      </c>
      <c r="V15" s="90" t="s">
        <v>181</v>
      </c>
      <c r="W15" s="90" t="s">
        <v>119</v>
      </c>
      <c r="X15" s="90" t="s">
        <v>123</v>
      </c>
      <c r="Y15" s="90" t="s">
        <v>181</v>
      </c>
      <c r="Z15" s="90" t="s">
        <v>114</v>
      </c>
      <c r="AA15" s="90" t="s">
        <v>124</v>
      </c>
      <c r="AB15" s="90" t="s">
        <v>170</v>
      </c>
      <c r="AC15" s="90" t="s">
        <v>107</v>
      </c>
      <c r="AD15" s="90" t="s">
        <v>149</v>
      </c>
      <c r="AE15" s="90" t="s">
        <v>170</v>
      </c>
      <c r="AF15" s="90" t="s">
        <v>168</v>
      </c>
      <c r="AG15" s="90" t="s">
        <v>267</v>
      </c>
      <c r="AH15" s="90" t="s">
        <v>125</v>
      </c>
      <c r="AI15" s="90" t="s">
        <v>123</v>
      </c>
      <c r="AJ15" s="90" t="s">
        <v>181</v>
      </c>
    </row>
    <row r="16" spans="1:36" ht="19.95" customHeight="1" x14ac:dyDescent="0.35">
      <c r="A16" s="87" t="s">
        <v>195</v>
      </c>
      <c r="B16" s="88" t="s">
        <v>86</v>
      </c>
      <c r="C16" s="88" t="s">
        <v>41</v>
      </c>
      <c r="D16" s="88" t="s">
        <v>134</v>
      </c>
      <c r="E16" s="88" t="s">
        <v>160</v>
      </c>
      <c r="F16" s="88" t="s">
        <v>79</v>
      </c>
      <c r="G16" s="88" t="s">
        <v>142</v>
      </c>
      <c r="H16" s="88" t="s">
        <v>96</v>
      </c>
      <c r="I16" s="88" t="s">
        <v>96</v>
      </c>
      <c r="J16" s="88" t="s">
        <v>141</v>
      </c>
      <c r="K16" s="88" t="s">
        <v>174</v>
      </c>
      <c r="L16" s="88" t="s">
        <v>142</v>
      </c>
      <c r="M16" s="88" t="s">
        <v>104</v>
      </c>
      <c r="N16" s="88" t="s">
        <v>95</v>
      </c>
      <c r="O16" s="88" t="s">
        <v>179</v>
      </c>
      <c r="P16" s="88" t="s">
        <v>71</v>
      </c>
      <c r="Q16" s="88" t="s">
        <v>203</v>
      </c>
      <c r="R16" s="88" t="s">
        <v>87</v>
      </c>
      <c r="S16" s="88" t="s">
        <v>98</v>
      </c>
      <c r="T16" s="88" t="s">
        <v>97</v>
      </c>
      <c r="U16" s="88" t="s">
        <v>143</v>
      </c>
      <c r="V16" s="88" t="s">
        <v>97</v>
      </c>
      <c r="W16" s="88" t="s">
        <v>97</v>
      </c>
      <c r="X16" s="88" t="s">
        <v>97</v>
      </c>
      <c r="Y16" s="88" t="s">
        <v>97</v>
      </c>
      <c r="Z16" s="88" t="s">
        <v>97</v>
      </c>
      <c r="AA16" s="88" t="s">
        <v>97</v>
      </c>
      <c r="AB16" s="88" t="s">
        <v>97</v>
      </c>
      <c r="AC16" s="88" t="s">
        <v>87</v>
      </c>
      <c r="AD16" s="88" t="s">
        <v>97</v>
      </c>
      <c r="AE16" s="88" t="s">
        <v>97</v>
      </c>
      <c r="AF16" s="88" t="s">
        <v>179</v>
      </c>
      <c r="AG16" s="88" t="s">
        <v>262</v>
      </c>
      <c r="AH16" s="88" t="s">
        <v>179</v>
      </c>
      <c r="AI16" s="88" t="s">
        <v>143</v>
      </c>
      <c r="AJ16" s="88" t="s">
        <v>96</v>
      </c>
    </row>
    <row r="17" spans="1:36" ht="19.95" customHeight="1" x14ac:dyDescent="0.35">
      <c r="A17" s="89" t="s">
        <v>287</v>
      </c>
      <c r="B17" s="90" t="s">
        <v>188</v>
      </c>
      <c r="C17" s="90" t="s">
        <v>119</v>
      </c>
      <c r="D17" s="90" t="s">
        <v>168</v>
      </c>
      <c r="E17" s="90" t="s">
        <v>170</v>
      </c>
      <c r="F17" s="90" t="s">
        <v>168</v>
      </c>
      <c r="G17" s="90" t="s">
        <v>119</v>
      </c>
      <c r="H17" s="90" t="s">
        <v>127</v>
      </c>
      <c r="I17" s="90" t="s">
        <v>127</v>
      </c>
      <c r="J17" s="90" t="s">
        <v>119</v>
      </c>
      <c r="K17" s="90" t="s">
        <v>181</v>
      </c>
      <c r="L17" s="90" t="s">
        <v>120</v>
      </c>
      <c r="M17" s="90" t="s">
        <v>120</v>
      </c>
      <c r="N17" s="90" t="s">
        <v>120</v>
      </c>
      <c r="O17" s="90" t="s">
        <v>168</v>
      </c>
      <c r="P17" s="90" t="s">
        <v>188</v>
      </c>
      <c r="Q17" s="90" t="s">
        <v>123</v>
      </c>
      <c r="R17" s="90" t="s">
        <v>111</v>
      </c>
      <c r="S17" s="90" t="s">
        <v>119</v>
      </c>
      <c r="T17" s="90" t="s">
        <v>121</v>
      </c>
      <c r="U17" s="90" t="s">
        <v>121</v>
      </c>
      <c r="V17" s="90" t="s">
        <v>121</v>
      </c>
      <c r="W17" s="90" t="s">
        <v>121</v>
      </c>
      <c r="X17" s="90" t="s">
        <v>121</v>
      </c>
      <c r="Y17" s="90" t="s">
        <v>121</v>
      </c>
      <c r="Z17" s="90" t="s">
        <v>121</v>
      </c>
      <c r="AA17" s="90" t="s">
        <v>121</v>
      </c>
      <c r="AB17" s="90" t="s">
        <v>121</v>
      </c>
      <c r="AC17" s="90" t="s">
        <v>122</v>
      </c>
      <c r="AD17" s="90" t="s">
        <v>121</v>
      </c>
      <c r="AE17" s="90" t="s">
        <v>121</v>
      </c>
      <c r="AF17" s="90" t="s">
        <v>127</v>
      </c>
      <c r="AG17" s="90" t="s">
        <v>123</v>
      </c>
      <c r="AH17" s="90" t="s">
        <v>119</v>
      </c>
      <c r="AI17" s="90" t="s">
        <v>170</v>
      </c>
      <c r="AJ17" s="90" t="s">
        <v>124</v>
      </c>
    </row>
    <row r="18" spans="1:36" ht="19.95" customHeight="1" x14ac:dyDescent="0.35">
      <c r="A18" s="87" t="s">
        <v>45</v>
      </c>
      <c r="B18" s="88" t="s">
        <v>193</v>
      </c>
      <c r="C18" s="88" t="s">
        <v>91</v>
      </c>
      <c r="D18" s="88" t="s">
        <v>161</v>
      </c>
      <c r="E18" s="88" t="s">
        <v>203</v>
      </c>
      <c r="F18" s="88" t="s">
        <v>101</v>
      </c>
      <c r="G18" s="88" t="s">
        <v>98</v>
      </c>
      <c r="H18" s="88" t="s">
        <v>98</v>
      </c>
      <c r="I18" s="88" t="s">
        <v>95</v>
      </c>
      <c r="J18" s="88" t="s">
        <v>79</v>
      </c>
      <c r="K18" s="88" t="s">
        <v>41</v>
      </c>
      <c r="L18" s="88" t="s">
        <v>203</v>
      </c>
      <c r="M18" s="88" t="s">
        <v>95</v>
      </c>
      <c r="N18" s="88" t="s">
        <v>41</v>
      </c>
      <c r="O18" s="88" t="s">
        <v>98</v>
      </c>
      <c r="P18" s="88" t="s">
        <v>101</v>
      </c>
      <c r="Q18" s="88" t="s">
        <v>96</v>
      </c>
      <c r="R18" s="88" t="s">
        <v>98</v>
      </c>
      <c r="S18" s="88" t="s">
        <v>104</v>
      </c>
      <c r="T18" s="88" t="s">
        <v>101</v>
      </c>
      <c r="U18" s="88" t="s">
        <v>101</v>
      </c>
      <c r="V18" s="88" t="s">
        <v>102</v>
      </c>
      <c r="W18" s="88" t="s">
        <v>97</v>
      </c>
      <c r="X18" s="88" t="s">
        <v>104</v>
      </c>
      <c r="Y18" s="88" t="s">
        <v>102</v>
      </c>
      <c r="Z18" s="88" t="s">
        <v>102</v>
      </c>
      <c r="AA18" s="88" t="s">
        <v>97</v>
      </c>
      <c r="AB18" s="88" t="s">
        <v>101</v>
      </c>
      <c r="AC18" s="88" t="s">
        <v>70</v>
      </c>
      <c r="AD18" s="88" t="s">
        <v>163</v>
      </c>
      <c r="AE18" s="88" t="s">
        <v>101</v>
      </c>
      <c r="AF18" s="88" t="s">
        <v>163</v>
      </c>
      <c r="AG18" s="88" t="s">
        <v>141</v>
      </c>
      <c r="AH18" s="88" t="s">
        <v>138</v>
      </c>
      <c r="AI18" s="88" t="s">
        <v>97</v>
      </c>
      <c r="AJ18" s="88" t="s">
        <v>138</v>
      </c>
    </row>
    <row r="19" spans="1:36" ht="19.95" customHeight="1" x14ac:dyDescent="0.35">
      <c r="A19" s="89" t="s">
        <v>288</v>
      </c>
      <c r="B19" s="90" t="s">
        <v>119</v>
      </c>
      <c r="C19" s="90" t="s">
        <v>188</v>
      </c>
      <c r="D19" s="90" t="s">
        <v>119</v>
      </c>
      <c r="E19" s="90" t="s">
        <v>188</v>
      </c>
      <c r="F19" s="90" t="s">
        <v>120</v>
      </c>
      <c r="G19" s="90" t="s">
        <v>188</v>
      </c>
      <c r="H19" s="90" t="s">
        <v>188</v>
      </c>
      <c r="I19" s="90" t="s">
        <v>119</v>
      </c>
      <c r="J19" s="90" t="s">
        <v>120</v>
      </c>
      <c r="K19" s="90" t="s">
        <v>188</v>
      </c>
      <c r="L19" s="90" t="s">
        <v>168</v>
      </c>
      <c r="M19" s="90" t="s">
        <v>119</v>
      </c>
      <c r="N19" s="90" t="s">
        <v>170</v>
      </c>
      <c r="O19" s="90" t="s">
        <v>188</v>
      </c>
      <c r="P19" s="90" t="s">
        <v>127</v>
      </c>
      <c r="Q19" s="90" t="s">
        <v>120</v>
      </c>
      <c r="R19" s="90" t="s">
        <v>119</v>
      </c>
      <c r="S19" s="90" t="s">
        <v>127</v>
      </c>
      <c r="T19" s="90" t="s">
        <v>119</v>
      </c>
      <c r="U19" s="90" t="s">
        <v>188</v>
      </c>
      <c r="V19" s="90" t="s">
        <v>119</v>
      </c>
      <c r="W19" s="90" t="s">
        <v>121</v>
      </c>
      <c r="X19" s="90" t="s">
        <v>112</v>
      </c>
      <c r="Y19" s="90" t="s">
        <v>151</v>
      </c>
      <c r="Z19" s="90" t="s">
        <v>148</v>
      </c>
      <c r="AA19" s="90" t="s">
        <v>121</v>
      </c>
      <c r="AB19" s="90" t="s">
        <v>146</v>
      </c>
      <c r="AC19" s="90" t="s">
        <v>188</v>
      </c>
      <c r="AD19" s="90" t="s">
        <v>168</v>
      </c>
      <c r="AE19" s="90" t="s">
        <v>108</v>
      </c>
      <c r="AF19" s="90" t="s">
        <v>120</v>
      </c>
      <c r="AG19" s="90" t="s">
        <v>119</v>
      </c>
      <c r="AH19" s="90" t="s">
        <v>170</v>
      </c>
      <c r="AI19" s="90" t="s">
        <v>119</v>
      </c>
      <c r="AJ19" s="90" t="s">
        <v>119</v>
      </c>
    </row>
  </sheetData>
  <sheetProtection algorithmName="SHA-512" hashValue="TrC41UY1epOHr4x1pxexF2JYubVu0szpUSU1JR4r1Gjdyv6cXRtV24nKiq1x3v6Qn+108P5V9gHLidBru1uBwQ==" saltValue="5uwWIehXrEouRgH35SQ9z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J19"/>
  <sheetViews>
    <sheetView showGridLines="0" workbookViewId="0"/>
  </sheetViews>
  <sheetFormatPr defaultRowHeight="14.4" x14ac:dyDescent="0.3"/>
  <cols>
    <col min="1" max="1" width="56.5546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686</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3.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391</v>
      </c>
      <c r="F7" s="90" t="s">
        <v>290</v>
      </c>
      <c r="G7" s="90" t="s">
        <v>23</v>
      </c>
      <c r="H7" s="90" t="s">
        <v>56</v>
      </c>
      <c r="I7" s="90" t="s">
        <v>351</v>
      </c>
      <c r="J7" s="90" t="s">
        <v>57</v>
      </c>
      <c r="K7" s="90" t="s">
        <v>58</v>
      </c>
      <c r="L7" s="90" t="s">
        <v>320</v>
      </c>
      <c r="M7" s="90" t="s">
        <v>221</v>
      </c>
      <c r="N7" s="90" t="s">
        <v>292</v>
      </c>
      <c r="O7" s="90" t="s">
        <v>232</v>
      </c>
      <c r="P7" s="90" t="s">
        <v>257</v>
      </c>
      <c r="Q7" s="90" t="s">
        <v>246</v>
      </c>
      <c r="R7" s="90" t="s">
        <v>321</v>
      </c>
      <c r="S7" s="90" t="s">
        <v>64</v>
      </c>
      <c r="T7" s="90" t="s">
        <v>295</v>
      </c>
      <c r="U7" s="90" t="s">
        <v>296</v>
      </c>
      <c r="V7" s="90" t="s">
        <v>67</v>
      </c>
      <c r="W7" s="90" t="s">
        <v>68</v>
      </c>
      <c r="X7" s="90" t="s">
        <v>42</v>
      </c>
      <c r="Y7" s="90" t="s">
        <v>70</v>
      </c>
      <c r="Z7" s="90" t="s">
        <v>79</v>
      </c>
      <c r="AA7" s="90" t="s">
        <v>262</v>
      </c>
      <c r="AB7" s="90" t="s">
        <v>72</v>
      </c>
      <c r="AC7" s="90" t="s">
        <v>18</v>
      </c>
      <c r="AD7" s="90" t="s">
        <v>129</v>
      </c>
      <c r="AE7" s="90" t="s">
        <v>192</v>
      </c>
      <c r="AF7" s="90" t="s">
        <v>323</v>
      </c>
      <c r="AG7" s="90" t="s">
        <v>229</v>
      </c>
      <c r="AH7" s="90" t="s">
        <v>78</v>
      </c>
      <c r="AI7" s="90" t="s">
        <v>141</v>
      </c>
      <c r="AJ7" s="90" t="s">
        <v>230</v>
      </c>
    </row>
    <row r="8" spans="1:36" ht="19.95" customHeight="1" x14ac:dyDescent="0.35">
      <c r="A8" s="87" t="s">
        <v>86</v>
      </c>
      <c r="B8" s="88" t="s">
        <v>20</v>
      </c>
      <c r="C8" s="88" t="s">
        <v>349</v>
      </c>
      <c r="D8" s="88" t="s">
        <v>333</v>
      </c>
      <c r="E8" s="88" t="s">
        <v>329</v>
      </c>
      <c r="F8" s="88" t="s">
        <v>134</v>
      </c>
      <c r="G8" s="88" t="s">
        <v>244</v>
      </c>
      <c r="H8" s="88" t="s">
        <v>193</v>
      </c>
      <c r="I8" s="88" t="s">
        <v>172</v>
      </c>
      <c r="J8" s="88" t="s">
        <v>345</v>
      </c>
      <c r="K8" s="88" t="s">
        <v>178</v>
      </c>
      <c r="L8" s="88" t="s">
        <v>240</v>
      </c>
      <c r="M8" s="88" t="s">
        <v>191</v>
      </c>
      <c r="N8" s="88" t="s">
        <v>243</v>
      </c>
      <c r="O8" s="88" t="s">
        <v>192</v>
      </c>
      <c r="P8" s="88" t="s">
        <v>239</v>
      </c>
      <c r="Q8" s="88" t="s">
        <v>173</v>
      </c>
      <c r="R8" s="88" t="s">
        <v>177</v>
      </c>
      <c r="S8" s="88" t="s">
        <v>274</v>
      </c>
      <c r="T8" s="88" t="s">
        <v>49</v>
      </c>
      <c r="U8" s="88" t="s">
        <v>262</v>
      </c>
      <c r="V8" s="88" t="s">
        <v>174</v>
      </c>
      <c r="W8" s="88" t="s">
        <v>70</v>
      </c>
      <c r="X8" s="88" t="s">
        <v>101</v>
      </c>
      <c r="Y8" s="88" t="s">
        <v>101</v>
      </c>
      <c r="Z8" s="88" t="s">
        <v>143</v>
      </c>
      <c r="AA8" s="88" t="s">
        <v>101</v>
      </c>
      <c r="AB8" s="88" t="s">
        <v>102</v>
      </c>
      <c r="AC8" s="88" t="s">
        <v>89</v>
      </c>
      <c r="AD8" s="88" t="s">
        <v>191</v>
      </c>
      <c r="AE8" s="88" t="s">
        <v>142</v>
      </c>
      <c r="AF8" s="88" t="s">
        <v>310</v>
      </c>
      <c r="AG8" s="88" t="s">
        <v>284</v>
      </c>
      <c r="AH8" s="88" t="s">
        <v>235</v>
      </c>
      <c r="AI8" s="88" t="s">
        <v>99</v>
      </c>
      <c r="AJ8" s="88" t="s">
        <v>328</v>
      </c>
    </row>
    <row r="9" spans="1:36" ht="19.95" customHeight="1" x14ac:dyDescent="0.35">
      <c r="A9" s="89" t="s">
        <v>247</v>
      </c>
      <c r="B9" s="90" t="s">
        <v>108</v>
      </c>
      <c r="C9" s="90" t="s">
        <v>150</v>
      </c>
      <c r="D9" s="90" t="s">
        <v>106</v>
      </c>
      <c r="E9" s="90" t="s">
        <v>107</v>
      </c>
      <c r="F9" s="90" t="s">
        <v>147</v>
      </c>
      <c r="G9" s="90" t="s">
        <v>271</v>
      </c>
      <c r="H9" s="90" t="s">
        <v>110</v>
      </c>
      <c r="I9" s="90" t="s">
        <v>156</v>
      </c>
      <c r="J9" s="90" t="s">
        <v>107</v>
      </c>
      <c r="K9" s="90" t="s">
        <v>267</v>
      </c>
      <c r="L9" s="90" t="s">
        <v>109</v>
      </c>
      <c r="M9" s="90" t="s">
        <v>150</v>
      </c>
      <c r="N9" s="90" t="s">
        <v>250</v>
      </c>
      <c r="O9" s="90" t="s">
        <v>147</v>
      </c>
      <c r="P9" s="90" t="s">
        <v>108</v>
      </c>
      <c r="Q9" s="90" t="s">
        <v>271</v>
      </c>
      <c r="R9" s="90" t="s">
        <v>110</v>
      </c>
      <c r="S9" s="90" t="s">
        <v>113</v>
      </c>
      <c r="T9" s="90" t="s">
        <v>248</v>
      </c>
      <c r="U9" s="90" t="s">
        <v>271</v>
      </c>
      <c r="V9" s="90" t="s">
        <v>249</v>
      </c>
      <c r="W9" s="90" t="s">
        <v>148</v>
      </c>
      <c r="X9" s="90" t="s">
        <v>150</v>
      </c>
      <c r="Y9" s="90" t="s">
        <v>256</v>
      </c>
      <c r="Z9" s="90" t="s">
        <v>181</v>
      </c>
      <c r="AA9" s="90" t="s">
        <v>152</v>
      </c>
      <c r="AB9" s="90" t="s">
        <v>170</v>
      </c>
      <c r="AC9" s="90" t="s">
        <v>150</v>
      </c>
      <c r="AD9" s="90" t="s">
        <v>250</v>
      </c>
      <c r="AE9" s="90" t="s">
        <v>153</v>
      </c>
      <c r="AF9" s="90" t="s">
        <v>112</v>
      </c>
      <c r="AG9" s="90" t="s">
        <v>150</v>
      </c>
      <c r="AH9" s="90" t="s">
        <v>150</v>
      </c>
      <c r="AI9" s="90" t="s">
        <v>151</v>
      </c>
      <c r="AJ9" s="90" t="s">
        <v>107</v>
      </c>
    </row>
    <row r="10" spans="1:36" ht="19.95" customHeight="1" x14ac:dyDescent="0.35">
      <c r="A10" s="87" t="s">
        <v>75</v>
      </c>
      <c r="B10" s="88" t="s">
        <v>292</v>
      </c>
      <c r="C10" s="88" t="s">
        <v>333</v>
      </c>
      <c r="D10" s="88" t="s">
        <v>164</v>
      </c>
      <c r="E10" s="88" t="s">
        <v>265</v>
      </c>
      <c r="F10" s="88" t="s">
        <v>191</v>
      </c>
      <c r="G10" s="88" t="s">
        <v>174</v>
      </c>
      <c r="H10" s="88" t="s">
        <v>331</v>
      </c>
      <c r="I10" s="88" t="s">
        <v>315</v>
      </c>
      <c r="J10" s="88" t="s">
        <v>345</v>
      </c>
      <c r="K10" s="88" t="s">
        <v>305</v>
      </c>
      <c r="L10" s="88" t="s">
        <v>239</v>
      </c>
      <c r="M10" s="88" t="s">
        <v>132</v>
      </c>
      <c r="N10" s="88" t="s">
        <v>263</v>
      </c>
      <c r="O10" s="88" t="s">
        <v>191</v>
      </c>
      <c r="P10" s="88" t="s">
        <v>243</v>
      </c>
      <c r="Q10" s="88" t="s">
        <v>72</v>
      </c>
      <c r="R10" s="88" t="s">
        <v>378</v>
      </c>
      <c r="S10" s="88" t="s">
        <v>184</v>
      </c>
      <c r="T10" s="88" t="s">
        <v>193</v>
      </c>
      <c r="U10" s="88" t="s">
        <v>91</v>
      </c>
      <c r="V10" s="88" t="s">
        <v>160</v>
      </c>
      <c r="W10" s="88" t="s">
        <v>161</v>
      </c>
      <c r="X10" s="88" t="s">
        <v>96</v>
      </c>
      <c r="Y10" s="88" t="s">
        <v>102</v>
      </c>
      <c r="Z10" s="88" t="s">
        <v>143</v>
      </c>
      <c r="AA10" s="88" t="s">
        <v>71</v>
      </c>
      <c r="AB10" s="88" t="s">
        <v>141</v>
      </c>
      <c r="AC10" s="88" t="s">
        <v>238</v>
      </c>
      <c r="AD10" s="88" t="s">
        <v>137</v>
      </c>
      <c r="AE10" s="88" t="s">
        <v>96</v>
      </c>
      <c r="AF10" s="88" t="s">
        <v>239</v>
      </c>
      <c r="AG10" s="88" t="s">
        <v>88</v>
      </c>
      <c r="AH10" s="88" t="s">
        <v>159</v>
      </c>
      <c r="AI10" s="88" t="s">
        <v>101</v>
      </c>
      <c r="AJ10" s="88" t="s">
        <v>245</v>
      </c>
    </row>
    <row r="11" spans="1:36" ht="19.95" customHeight="1" x14ac:dyDescent="0.35">
      <c r="A11" s="89" t="s">
        <v>281</v>
      </c>
      <c r="B11" s="90" t="s">
        <v>107</v>
      </c>
      <c r="C11" s="90" t="s">
        <v>110</v>
      </c>
      <c r="D11" s="90" t="s">
        <v>148</v>
      </c>
      <c r="E11" s="90" t="s">
        <v>267</v>
      </c>
      <c r="F11" s="90" t="s">
        <v>108</v>
      </c>
      <c r="G11" s="90" t="s">
        <v>152</v>
      </c>
      <c r="H11" s="90" t="s">
        <v>107</v>
      </c>
      <c r="I11" s="90" t="s">
        <v>153</v>
      </c>
      <c r="J11" s="90" t="s">
        <v>106</v>
      </c>
      <c r="K11" s="90" t="s">
        <v>113</v>
      </c>
      <c r="L11" s="90" t="s">
        <v>150</v>
      </c>
      <c r="M11" s="90" t="s">
        <v>151</v>
      </c>
      <c r="N11" s="90" t="s">
        <v>151</v>
      </c>
      <c r="O11" s="90" t="s">
        <v>249</v>
      </c>
      <c r="P11" s="90" t="s">
        <v>153</v>
      </c>
      <c r="Q11" s="90" t="s">
        <v>112</v>
      </c>
      <c r="R11" s="90" t="s">
        <v>250</v>
      </c>
      <c r="S11" s="90" t="s">
        <v>170</v>
      </c>
      <c r="T11" s="90" t="s">
        <v>250</v>
      </c>
      <c r="U11" s="90" t="s">
        <v>112</v>
      </c>
      <c r="V11" s="90" t="s">
        <v>108</v>
      </c>
      <c r="W11" s="90" t="s">
        <v>267</v>
      </c>
      <c r="X11" s="90" t="s">
        <v>152</v>
      </c>
      <c r="Y11" s="90" t="s">
        <v>151</v>
      </c>
      <c r="Z11" s="90" t="s">
        <v>123</v>
      </c>
      <c r="AA11" s="90" t="s">
        <v>249</v>
      </c>
      <c r="AB11" s="90" t="s">
        <v>268</v>
      </c>
      <c r="AC11" s="90" t="s">
        <v>153</v>
      </c>
      <c r="AD11" s="90" t="s">
        <v>249</v>
      </c>
      <c r="AE11" s="90" t="s">
        <v>151</v>
      </c>
      <c r="AF11" s="90" t="s">
        <v>111</v>
      </c>
      <c r="AG11" s="90" t="s">
        <v>110</v>
      </c>
      <c r="AH11" s="90" t="s">
        <v>108</v>
      </c>
      <c r="AI11" s="90" t="s">
        <v>253</v>
      </c>
      <c r="AJ11" s="90" t="s">
        <v>146</v>
      </c>
    </row>
    <row r="12" spans="1:36" ht="19.95" customHeight="1" x14ac:dyDescent="0.35">
      <c r="A12" s="87" t="s">
        <v>97</v>
      </c>
      <c r="B12" s="88" t="s">
        <v>392</v>
      </c>
      <c r="C12" s="88" t="s">
        <v>299</v>
      </c>
      <c r="D12" s="88" t="s">
        <v>327</v>
      </c>
      <c r="E12" s="88" t="s">
        <v>329</v>
      </c>
      <c r="F12" s="88" t="s">
        <v>135</v>
      </c>
      <c r="G12" s="88" t="s">
        <v>39</v>
      </c>
      <c r="H12" s="88" t="s">
        <v>134</v>
      </c>
      <c r="I12" s="88" t="s">
        <v>79</v>
      </c>
      <c r="J12" s="88" t="s">
        <v>93</v>
      </c>
      <c r="K12" s="88" t="s">
        <v>345</v>
      </c>
      <c r="L12" s="88" t="s">
        <v>262</v>
      </c>
      <c r="M12" s="88" t="s">
        <v>162</v>
      </c>
      <c r="N12" s="88" t="s">
        <v>132</v>
      </c>
      <c r="O12" s="88" t="s">
        <v>87</v>
      </c>
      <c r="P12" s="88" t="s">
        <v>175</v>
      </c>
      <c r="Q12" s="88" t="s">
        <v>92</v>
      </c>
      <c r="R12" s="88" t="s">
        <v>317</v>
      </c>
      <c r="S12" s="88" t="s">
        <v>203</v>
      </c>
      <c r="T12" s="88" t="s">
        <v>174</v>
      </c>
      <c r="U12" s="88" t="s">
        <v>203</v>
      </c>
      <c r="V12" s="88" t="s">
        <v>40</v>
      </c>
      <c r="W12" s="88" t="s">
        <v>69</v>
      </c>
      <c r="X12" s="88" t="s">
        <v>101</v>
      </c>
      <c r="Y12" s="88" t="s">
        <v>101</v>
      </c>
      <c r="Z12" s="88" t="s">
        <v>96</v>
      </c>
      <c r="AA12" s="88" t="s">
        <v>102</v>
      </c>
      <c r="AB12" s="88" t="s">
        <v>96</v>
      </c>
      <c r="AC12" s="88" t="s">
        <v>259</v>
      </c>
      <c r="AD12" s="88" t="s">
        <v>39</v>
      </c>
      <c r="AE12" s="88" t="s">
        <v>102</v>
      </c>
      <c r="AF12" s="88" t="s">
        <v>86</v>
      </c>
      <c r="AG12" s="88" t="s">
        <v>261</v>
      </c>
      <c r="AH12" s="88" t="s">
        <v>92</v>
      </c>
      <c r="AI12" s="88" t="s">
        <v>102</v>
      </c>
      <c r="AJ12" s="88" t="s">
        <v>274</v>
      </c>
    </row>
    <row r="13" spans="1:36" ht="19.95" customHeight="1" x14ac:dyDescent="0.35">
      <c r="A13" s="89" t="s">
        <v>277</v>
      </c>
      <c r="B13" s="90" t="s">
        <v>148</v>
      </c>
      <c r="C13" s="90" t="s">
        <v>114</v>
      </c>
      <c r="D13" s="90" t="s">
        <v>112</v>
      </c>
      <c r="E13" s="90" t="s">
        <v>107</v>
      </c>
      <c r="F13" s="90" t="s">
        <v>153</v>
      </c>
      <c r="G13" s="90" t="s">
        <v>113</v>
      </c>
      <c r="H13" s="90" t="s">
        <v>146</v>
      </c>
      <c r="I13" s="90" t="s">
        <v>181</v>
      </c>
      <c r="J13" s="90" t="s">
        <v>112</v>
      </c>
      <c r="K13" s="90" t="s">
        <v>267</v>
      </c>
      <c r="L13" s="90" t="s">
        <v>111</v>
      </c>
      <c r="M13" s="90" t="s">
        <v>267</v>
      </c>
      <c r="N13" s="90" t="s">
        <v>147</v>
      </c>
      <c r="O13" s="90" t="s">
        <v>267</v>
      </c>
      <c r="P13" s="90" t="s">
        <v>148</v>
      </c>
      <c r="Q13" s="90" t="s">
        <v>106</v>
      </c>
      <c r="R13" s="90" t="s">
        <v>109</v>
      </c>
      <c r="S13" s="90" t="s">
        <v>181</v>
      </c>
      <c r="T13" s="90" t="s">
        <v>113</v>
      </c>
      <c r="U13" s="90" t="s">
        <v>149</v>
      </c>
      <c r="V13" s="90" t="s">
        <v>150</v>
      </c>
      <c r="W13" s="90" t="s">
        <v>107</v>
      </c>
      <c r="X13" s="90" t="s">
        <v>150</v>
      </c>
      <c r="Y13" s="90" t="s">
        <v>249</v>
      </c>
      <c r="Z13" s="90" t="s">
        <v>153</v>
      </c>
      <c r="AA13" s="90" t="s">
        <v>170</v>
      </c>
      <c r="AB13" s="90" t="s">
        <v>115</v>
      </c>
      <c r="AC13" s="90" t="s">
        <v>116</v>
      </c>
      <c r="AD13" s="90" t="s">
        <v>113</v>
      </c>
      <c r="AE13" s="90" t="s">
        <v>115</v>
      </c>
      <c r="AF13" s="90" t="s">
        <v>115</v>
      </c>
      <c r="AG13" s="90" t="s">
        <v>109</v>
      </c>
      <c r="AH13" s="90" t="s">
        <v>146</v>
      </c>
      <c r="AI13" s="90" t="s">
        <v>113</v>
      </c>
      <c r="AJ13" s="90" t="s">
        <v>122</v>
      </c>
    </row>
    <row r="14" spans="1:36" ht="19.95" customHeight="1" x14ac:dyDescent="0.35">
      <c r="A14" s="87" t="s">
        <v>85</v>
      </c>
      <c r="B14" s="88" t="s">
        <v>224</v>
      </c>
      <c r="C14" s="88" t="s">
        <v>301</v>
      </c>
      <c r="D14" s="88" t="s">
        <v>345</v>
      </c>
      <c r="E14" s="88" t="s">
        <v>40</v>
      </c>
      <c r="F14" s="88" t="s">
        <v>262</v>
      </c>
      <c r="G14" s="88" t="s">
        <v>72</v>
      </c>
      <c r="H14" s="88" t="s">
        <v>174</v>
      </c>
      <c r="I14" s="88" t="s">
        <v>45</v>
      </c>
      <c r="J14" s="88" t="s">
        <v>239</v>
      </c>
      <c r="K14" s="88" t="s">
        <v>49</v>
      </c>
      <c r="L14" s="88" t="s">
        <v>262</v>
      </c>
      <c r="M14" s="88" t="s">
        <v>72</v>
      </c>
      <c r="N14" s="88" t="s">
        <v>280</v>
      </c>
      <c r="O14" s="88" t="s">
        <v>160</v>
      </c>
      <c r="P14" s="88" t="s">
        <v>176</v>
      </c>
      <c r="Q14" s="88" t="s">
        <v>184</v>
      </c>
      <c r="R14" s="88" t="s">
        <v>104</v>
      </c>
      <c r="S14" s="88" t="s">
        <v>239</v>
      </c>
      <c r="T14" s="88" t="s">
        <v>163</v>
      </c>
      <c r="U14" s="88" t="s">
        <v>75</v>
      </c>
      <c r="V14" s="88" t="s">
        <v>104</v>
      </c>
      <c r="W14" s="88" t="s">
        <v>161</v>
      </c>
      <c r="X14" s="88" t="s">
        <v>143</v>
      </c>
      <c r="Y14" s="88" t="s">
        <v>143</v>
      </c>
      <c r="Z14" s="88" t="s">
        <v>143</v>
      </c>
      <c r="AA14" s="88" t="s">
        <v>203</v>
      </c>
      <c r="AB14" s="88" t="s">
        <v>102</v>
      </c>
      <c r="AC14" s="88" t="s">
        <v>79</v>
      </c>
      <c r="AD14" s="88" t="s">
        <v>79</v>
      </c>
      <c r="AE14" s="88" t="s">
        <v>102</v>
      </c>
      <c r="AF14" s="88" t="s">
        <v>32</v>
      </c>
      <c r="AG14" s="88" t="s">
        <v>79</v>
      </c>
      <c r="AH14" s="88" t="s">
        <v>91</v>
      </c>
      <c r="AI14" s="88" t="s">
        <v>99</v>
      </c>
      <c r="AJ14" s="88" t="s">
        <v>346</v>
      </c>
    </row>
    <row r="15" spans="1:36" ht="19.95" customHeight="1" x14ac:dyDescent="0.35">
      <c r="A15" s="89" t="s">
        <v>266</v>
      </c>
      <c r="B15" s="90" t="s">
        <v>111</v>
      </c>
      <c r="C15" s="90" t="s">
        <v>149</v>
      </c>
      <c r="D15" s="90" t="s">
        <v>146</v>
      </c>
      <c r="E15" s="90" t="s">
        <v>123</v>
      </c>
      <c r="F15" s="90" t="s">
        <v>152</v>
      </c>
      <c r="G15" s="90" t="s">
        <v>146</v>
      </c>
      <c r="H15" s="90" t="s">
        <v>151</v>
      </c>
      <c r="I15" s="90" t="s">
        <v>151</v>
      </c>
      <c r="J15" s="90" t="s">
        <v>151</v>
      </c>
      <c r="K15" s="90" t="s">
        <v>125</v>
      </c>
      <c r="L15" s="90" t="s">
        <v>111</v>
      </c>
      <c r="M15" s="90" t="s">
        <v>152</v>
      </c>
      <c r="N15" s="90" t="s">
        <v>112</v>
      </c>
      <c r="O15" s="90" t="s">
        <v>125</v>
      </c>
      <c r="P15" s="90" t="s">
        <v>115</v>
      </c>
      <c r="Q15" s="90" t="s">
        <v>115</v>
      </c>
      <c r="R15" s="90" t="s">
        <v>127</v>
      </c>
      <c r="S15" s="90" t="s">
        <v>250</v>
      </c>
      <c r="T15" s="90" t="s">
        <v>181</v>
      </c>
      <c r="U15" s="90" t="s">
        <v>148</v>
      </c>
      <c r="V15" s="90" t="s">
        <v>168</v>
      </c>
      <c r="W15" s="90" t="s">
        <v>267</v>
      </c>
      <c r="X15" s="90" t="s">
        <v>168</v>
      </c>
      <c r="Y15" s="90" t="s">
        <v>120</v>
      </c>
      <c r="Z15" s="90" t="s">
        <v>181</v>
      </c>
      <c r="AA15" s="90" t="s">
        <v>306</v>
      </c>
      <c r="AB15" s="90" t="s">
        <v>122</v>
      </c>
      <c r="AC15" s="90" t="s">
        <v>120</v>
      </c>
      <c r="AD15" s="90" t="s">
        <v>181</v>
      </c>
      <c r="AE15" s="90" t="s">
        <v>147</v>
      </c>
      <c r="AF15" s="90" t="s">
        <v>150</v>
      </c>
      <c r="AG15" s="90" t="s">
        <v>120</v>
      </c>
      <c r="AH15" s="90" t="s">
        <v>125</v>
      </c>
      <c r="AI15" s="90" t="s">
        <v>147</v>
      </c>
      <c r="AJ15" s="90" t="s">
        <v>108</v>
      </c>
    </row>
    <row r="16" spans="1:36" ht="19.95" customHeight="1" x14ac:dyDescent="0.35">
      <c r="A16" s="87" t="s">
        <v>195</v>
      </c>
      <c r="B16" s="88" t="s">
        <v>326</v>
      </c>
      <c r="C16" s="88" t="s">
        <v>183</v>
      </c>
      <c r="D16" s="88" t="s">
        <v>263</v>
      </c>
      <c r="E16" s="88" t="s">
        <v>139</v>
      </c>
      <c r="F16" s="88" t="s">
        <v>192</v>
      </c>
      <c r="G16" s="88" t="s">
        <v>184</v>
      </c>
      <c r="H16" s="88" t="s">
        <v>71</v>
      </c>
      <c r="I16" s="88" t="s">
        <v>96</v>
      </c>
      <c r="J16" s="88" t="s">
        <v>69</v>
      </c>
      <c r="K16" s="88" t="s">
        <v>301</v>
      </c>
      <c r="L16" s="88" t="s">
        <v>95</v>
      </c>
      <c r="M16" s="88" t="s">
        <v>91</v>
      </c>
      <c r="N16" s="88" t="s">
        <v>40</v>
      </c>
      <c r="O16" s="88" t="s">
        <v>71</v>
      </c>
      <c r="P16" s="88" t="s">
        <v>71</v>
      </c>
      <c r="Q16" s="88" t="s">
        <v>163</v>
      </c>
      <c r="R16" s="88" t="s">
        <v>97</v>
      </c>
      <c r="S16" s="88" t="s">
        <v>329</v>
      </c>
      <c r="T16" s="88" t="s">
        <v>97</v>
      </c>
      <c r="U16" s="88" t="s">
        <v>163</v>
      </c>
      <c r="V16" s="88" t="s">
        <v>97</v>
      </c>
      <c r="W16" s="88" t="s">
        <v>96</v>
      </c>
      <c r="X16" s="88" t="s">
        <v>97</v>
      </c>
      <c r="Y16" s="88" t="s">
        <v>97</v>
      </c>
      <c r="Z16" s="88" t="s">
        <v>97</v>
      </c>
      <c r="AA16" s="88" t="s">
        <v>97</v>
      </c>
      <c r="AB16" s="88" t="s">
        <v>97</v>
      </c>
      <c r="AC16" s="88" t="s">
        <v>97</v>
      </c>
      <c r="AD16" s="88" t="s">
        <v>97</v>
      </c>
      <c r="AE16" s="88" t="s">
        <v>97</v>
      </c>
      <c r="AF16" s="88" t="s">
        <v>68</v>
      </c>
      <c r="AG16" s="88" t="s">
        <v>102</v>
      </c>
      <c r="AH16" s="88" t="s">
        <v>102</v>
      </c>
      <c r="AI16" s="88" t="s">
        <v>97</v>
      </c>
      <c r="AJ16" s="88" t="s">
        <v>378</v>
      </c>
    </row>
    <row r="17" spans="1:36" ht="19.95" customHeight="1" x14ac:dyDescent="0.35">
      <c r="A17" s="89" t="s">
        <v>287</v>
      </c>
      <c r="B17" s="90" t="s">
        <v>170</v>
      </c>
      <c r="C17" s="90" t="s">
        <v>123</v>
      </c>
      <c r="D17" s="90" t="s">
        <v>170</v>
      </c>
      <c r="E17" s="90" t="s">
        <v>115</v>
      </c>
      <c r="F17" s="90" t="s">
        <v>115</v>
      </c>
      <c r="G17" s="90" t="s">
        <v>123</v>
      </c>
      <c r="H17" s="90" t="s">
        <v>181</v>
      </c>
      <c r="I17" s="90" t="s">
        <v>127</v>
      </c>
      <c r="J17" s="90" t="s">
        <v>188</v>
      </c>
      <c r="K17" s="90" t="s">
        <v>147</v>
      </c>
      <c r="L17" s="90" t="s">
        <v>120</v>
      </c>
      <c r="M17" s="90" t="s">
        <v>125</v>
      </c>
      <c r="N17" s="90" t="s">
        <v>122</v>
      </c>
      <c r="O17" s="90" t="s">
        <v>181</v>
      </c>
      <c r="P17" s="90" t="s">
        <v>188</v>
      </c>
      <c r="Q17" s="90" t="s">
        <v>181</v>
      </c>
      <c r="R17" s="90" t="s">
        <v>121</v>
      </c>
      <c r="S17" s="90" t="s">
        <v>249</v>
      </c>
      <c r="T17" s="90" t="s">
        <v>121</v>
      </c>
      <c r="U17" s="90" t="s">
        <v>123</v>
      </c>
      <c r="V17" s="90" t="s">
        <v>121</v>
      </c>
      <c r="W17" s="90" t="s">
        <v>188</v>
      </c>
      <c r="X17" s="90" t="s">
        <v>121</v>
      </c>
      <c r="Y17" s="90" t="s">
        <v>121</v>
      </c>
      <c r="Z17" s="90" t="s">
        <v>121</v>
      </c>
      <c r="AA17" s="90" t="s">
        <v>121</v>
      </c>
      <c r="AB17" s="90" t="s">
        <v>124</v>
      </c>
      <c r="AC17" s="90" t="s">
        <v>121</v>
      </c>
      <c r="AD17" s="90" t="s">
        <v>121</v>
      </c>
      <c r="AE17" s="90" t="s">
        <v>124</v>
      </c>
      <c r="AF17" s="90" t="s">
        <v>113</v>
      </c>
      <c r="AG17" s="90" t="s">
        <v>124</v>
      </c>
      <c r="AH17" s="90" t="s">
        <v>124</v>
      </c>
      <c r="AI17" s="90" t="s">
        <v>124</v>
      </c>
      <c r="AJ17" s="90" t="s">
        <v>114</v>
      </c>
    </row>
    <row r="18" spans="1:36" ht="19.95" customHeight="1" x14ac:dyDescent="0.35">
      <c r="A18" s="87" t="s">
        <v>45</v>
      </c>
      <c r="B18" s="88" t="s">
        <v>239</v>
      </c>
      <c r="C18" s="88" t="s">
        <v>165</v>
      </c>
      <c r="D18" s="88" t="s">
        <v>132</v>
      </c>
      <c r="E18" s="88" t="s">
        <v>91</v>
      </c>
      <c r="F18" s="88" t="s">
        <v>95</v>
      </c>
      <c r="G18" s="88" t="s">
        <v>71</v>
      </c>
      <c r="H18" s="88" t="s">
        <v>179</v>
      </c>
      <c r="I18" s="88" t="s">
        <v>163</v>
      </c>
      <c r="J18" s="88" t="s">
        <v>75</v>
      </c>
      <c r="K18" s="88" t="s">
        <v>45</v>
      </c>
      <c r="L18" s="88" t="s">
        <v>79</v>
      </c>
      <c r="M18" s="88" t="s">
        <v>101</v>
      </c>
      <c r="N18" s="88" t="s">
        <v>79</v>
      </c>
      <c r="O18" s="88" t="s">
        <v>70</v>
      </c>
      <c r="P18" s="88" t="s">
        <v>42</v>
      </c>
      <c r="Q18" s="88" t="s">
        <v>95</v>
      </c>
      <c r="R18" s="88" t="s">
        <v>138</v>
      </c>
      <c r="S18" s="88" t="s">
        <v>96</v>
      </c>
      <c r="T18" s="88" t="s">
        <v>98</v>
      </c>
      <c r="U18" s="88" t="s">
        <v>101</v>
      </c>
      <c r="V18" s="88" t="s">
        <v>101</v>
      </c>
      <c r="W18" s="88" t="s">
        <v>96</v>
      </c>
      <c r="X18" s="88" t="s">
        <v>104</v>
      </c>
      <c r="Y18" s="88" t="s">
        <v>99</v>
      </c>
      <c r="Z18" s="88" t="s">
        <v>101</v>
      </c>
      <c r="AA18" s="88" t="s">
        <v>97</v>
      </c>
      <c r="AB18" s="88" t="s">
        <v>179</v>
      </c>
      <c r="AC18" s="88" t="s">
        <v>45</v>
      </c>
      <c r="AD18" s="88" t="s">
        <v>70</v>
      </c>
      <c r="AE18" s="88" t="s">
        <v>142</v>
      </c>
      <c r="AF18" s="88" t="s">
        <v>141</v>
      </c>
      <c r="AG18" s="88" t="s">
        <v>42</v>
      </c>
      <c r="AH18" s="88" t="s">
        <v>174</v>
      </c>
      <c r="AI18" s="88" t="s">
        <v>143</v>
      </c>
      <c r="AJ18" s="88" t="s">
        <v>203</v>
      </c>
    </row>
    <row r="19" spans="1:36" ht="19.95" customHeight="1" x14ac:dyDescent="0.35">
      <c r="A19" s="89" t="s">
        <v>288</v>
      </c>
      <c r="B19" s="90" t="s">
        <v>168</v>
      </c>
      <c r="C19" s="90" t="s">
        <v>168</v>
      </c>
      <c r="D19" s="90" t="s">
        <v>168</v>
      </c>
      <c r="E19" s="90" t="s">
        <v>123</v>
      </c>
      <c r="F19" s="90" t="s">
        <v>119</v>
      </c>
      <c r="G19" s="90" t="s">
        <v>168</v>
      </c>
      <c r="H19" s="90" t="s">
        <v>168</v>
      </c>
      <c r="I19" s="90" t="s">
        <v>168</v>
      </c>
      <c r="J19" s="90" t="s">
        <v>168</v>
      </c>
      <c r="K19" s="90" t="s">
        <v>181</v>
      </c>
      <c r="L19" s="90" t="s">
        <v>188</v>
      </c>
      <c r="M19" s="90" t="s">
        <v>120</v>
      </c>
      <c r="N19" s="90" t="s">
        <v>188</v>
      </c>
      <c r="O19" s="90" t="s">
        <v>122</v>
      </c>
      <c r="P19" s="90" t="s">
        <v>170</v>
      </c>
      <c r="Q19" s="90" t="s">
        <v>188</v>
      </c>
      <c r="R19" s="90" t="s">
        <v>168</v>
      </c>
      <c r="S19" s="90" t="s">
        <v>127</v>
      </c>
      <c r="T19" s="90" t="s">
        <v>168</v>
      </c>
      <c r="U19" s="90" t="s">
        <v>188</v>
      </c>
      <c r="V19" s="90" t="s">
        <v>181</v>
      </c>
      <c r="W19" s="90" t="s">
        <v>188</v>
      </c>
      <c r="X19" s="90" t="s">
        <v>112</v>
      </c>
      <c r="Y19" s="90" t="s">
        <v>115</v>
      </c>
      <c r="Z19" s="90" t="s">
        <v>117</v>
      </c>
      <c r="AA19" s="90" t="s">
        <v>121</v>
      </c>
      <c r="AB19" s="90" t="s">
        <v>153</v>
      </c>
      <c r="AC19" s="90" t="s">
        <v>170</v>
      </c>
      <c r="AD19" s="90" t="s">
        <v>123</v>
      </c>
      <c r="AE19" s="90" t="s">
        <v>110</v>
      </c>
      <c r="AF19" s="90" t="s">
        <v>120</v>
      </c>
      <c r="AG19" s="90" t="s">
        <v>168</v>
      </c>
      <c r="AH19" s="90" t="s">
        <v>147</v>
      </c>
      <c r="AI19" s="90" t="s">
        <v>119</v>
      </c>
      <c r="AJ19" s="90" t="s">
        <v>119</v>
      </c>
    </row>
  </sheetData>
  <sheetProtection algorithmName="SHA-512" hashValue="AjGCwY+q7j9cX93/GYlh1LUYwcd0KL4GGSapLd7KA9V1kEP3UoFe6kHGA2hSYul1RAEqhnpfEVwhhJU6VCPVqA==" saltValue="0dzWKHjQL3+YOWzAOzWRV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AJ20"/>
  <sheetViews>
    <sheetView showGridLines="0" workbookViewId="0"/>
  </sheetViews>
  <sheetFormatPr defaultRowHeight="14.4" x14ac:dyDescent="0.3"/>
  <cols>
    <col min="1" max="1" width="83.2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78" customHeight="1" x14ac:dyDescent="0.3">
      <c r="A3" s="176" t="s">
        <v>660</v>
      </c>
      <c r="B3" s="176"/>
      <c r="C3" s="176"/>
      <c r="D3" s="176"/>
      <c r="E3" s="92"/>
      <c r="F3" s="92"/>
      <c r="G3" s="92"/>
      <c r="H3" s="92"/>
    </row>
    <row r="4" spans="1:36" ht="18" customHeight="1" x14ac:dyDescent="0.3">
      <c r="A4" s="81"/>
      <c r="B4" s="81"/>
      <c r="C4" s="168" t="s">
        <v>215</v>
      </c>
      <c r="D4" s="170"/>
      <c r="E4" s="168" t="s">
        <v>666</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70"/>
      <c r="AG4" s="168" t="s">
        <v>645</v>
      </c>
      <c r="AH4" s="169"/>
      <c r="AI4" s="169"/>
      <c r="AJ4" s="169"/>
    </row>
    <row r="5" spans="1:36" ht="72" customHeight="1" x14ac:dyDescent="0.3">
      <c r="A5" s="82" t="s">
        <v>672</v>
      </c>
      <c r="B5" s="83" t="s">
        <v>0</v>
      </c>
      <c r="C5" s="84" t="s">
        <v>1</v>
      </c>
      <c r="D5" s="84" t="s">
        <v>2</v>
      </c>
      <c r="E5" s="84" t="s">
        <v>608</v>
      </c>
      <c r="F5" s="84" t="s">
        <v>609</v>
      </c>
      <c r="G5" s="84" t="s">
        <v>610</v>
      </c>
      <c r="H5" s="84" t="s">
        <v>611</v>
      </c>
      <c r="I5" s="84" t="s">
        <v>612</v>
      </c>
      <c r="J5" s="84" t="s">
        <v>613</v>
      </c>
      <c r="K5" s="84" t="s">
        <v>614</v>
      </c>
      <c r="L5" s="84" t="s">
        <v>615</v>
      </c>
      <c r="M5" s="85" t="s">
        <v>648</v>
      </c>
      <c r="N5" s="85" t="s">
        <v>649</v>
      </c>
      <c r="O5" s="85" t="s">
        <v>650</v>
      </c>
      <c r="P5" s="85" t="s">
        <v>651</v>
      </c>
      <c r="Q5" s="85" t="s">
        <v>652</v>
      </c>
      <c r="R5" s="84" t="s">
        <v>3</v>
      </c>
      <c r="S5" s="84" t="s">
        <v>4</v>
      </c>
      <c r="T5" s="84" t="s">
        <v>5</v>
      </c>
      <c r="U5" s="84" t="s">
        <v>6</v>
      </c>
      <c r="V5" s="84" t="s">
        <v>7</v>
      </c>
      <c r="W5" s="84" t="s">
        <v>8</v>
      </c>
      <c r="X5" s="84" t="s">
        <v>9</v>
      </c>
      <c r="Y5" s="84" t="s">
        <v>10</v>
      </c>
      <c r="Z5" s="84" t="s">
        <v>11</v>
      </c>
      <c r="AA5" s="84" t="s">
        <v>622</v>
      </c>
      <c r="AB5" s="84" t="s">
        <v>623</v>
      </c>
      <c r="AC5" s="84" t="s">
        <v>624</v>
      </c>
      <c r="AD5" s="84" t="s">
        <v>653</v>
      </c>
      <c r="AE5" s="84" t="s">
        <v>626</v>
      </c>
      <c r="AF5" s="84" t="s">
        <v>627</v>
      </c>
      <c r="AG5" s="84" t="s">
        <v>12</v>
      </c>
      <c r="AH5" s="86" t="s">
        <v>13</v>
      </c>
      <c r="AI5" s="84" t="s">
        <v>655</v>
      </c>
      <c r="AJ5" s="84"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318</v>
      </c>
      <c r="D7" s="90" t="s">
        <v>52</v>
      </c>
      <c r="E7" s="90" t="s">
        <v>53</v>
      </c>
      <c r="F7" s="90" t="s">
        <v>54</v>
      </c>
      <c r="G7" s="90" t="s">
        <v>55</v>
      </c>
      <c r="H7" s="90" t="s">
        <v>144</v>
      </c>
      <c r="I7" s="90" t="s">
        <v>351</v>
      </c>
      <c r="J7" s="90" t="s">
        <v>57</v>
      </c>
      <c r="K7" s="90" t="s">
        <v>219</v>
      </c>
      <c r="L7" s="90" t="s">
        <v>320</v>
      </c>
      <c r="M7" s="90" t="s">
        <v>221</v>
      </c>
      <c r="N7" s="90" t="s">
        <v>292</v>
      </c>
      <c r="O7" s="90" t="s">
        <v>222</v>
      </c>
      <c r="P7" s="90" t="s">
        <v>61</v>
      </c>
      <c r="Q7" s="90" t="s">
        <v>62</v>
      </c>
      <c r="R7" s="90" t="s">
        <v>321</v>
      </c>
      <c r="S7" s="90" t="s">
        <v>294</v>
      </c>
      <c r="T7" s="90" t="s">
        <v>295</v>
      </c>
      <c r="U7" s="90" t="s">
        <v>171</v>
      </c>
      <c r="V7" s="90" t="s">
        <v>37</v>
      </c>
      <c r="W7" s="90" t="s">
        <v>136</v>
      </c>
      <c r="X7" s="90" t="s">
        <v>42</v>
      </c>
      <c r="Y7" s="90" t="s">
        <v>70</v>
      </c>
      <c r="Z7" s="90" t="s">
        <v>71</v>
      </c>
      <c r="AA7" s="90" t="s">
        <v>262</v>
      </c>
      <c r="AB7" s="90" t="s">
        <v>132</v>
      </c>
      <c r="AC7" s="90" t="s">
        <v>18</v>
      </c>
      <c r="AD7" s="90" t="s">
        <v>74</v>
      </c>
      <c r="AE7" s="90" t="s">
        <v>75</v>
      </c>
      <c r="AF7" s="90" t="s">
        <v>76</v>
      </c>
      <c r="AG7" s="90" t="s">
        <v>229</v>
      </c>
      <c r="AH7" s="90" t="s">
        <v>375</v>
      </c>
      <c r="AI7" s="90" t="s">
        <v>203</v>
      </c>
      <c r="AJ7" s="90" t="s">
        <v>393</v>
      </c>
    </row>
    <row r="8" spans="1:36" ht="19.95" customHeight="1" x14ac:dyDescent="0.35">
      <c r="A8" s="87" t="s">
        <v>408</v>
      </c>
      <c r="B8" s="88" t="s">
        <v>30</v>
      </c>
      <c r="C8" s="88" t="s">
        <v>235</v>
      </c>
      <c r="D8" s="88" t="s">
        <v>159</v>
      </c>
      <c r="E8" s="88" t="s">
        <v>75</v>
      </c>
      <c r="F8" s="88" t="s">
        <v>92</v>
      </c>
      <c r="G8" s="88" t="s">
        <v>40</v>
      </c>
      <c r="H8" s="88" t="s">
        <v>184</v>
      </c>
      <c r="I8" s="88" t="s">
        <v>179</v>
      </c>
      <c r="J8" s="88" t="s">
        <v>313</v>
      </c>
      <c r="K8" s="88" t="s">
        <v>159</v>
      </c>
      <c r="L8" s="88" t="s">
        <v>42</v>
      </c>
      <c r="M8" s="88" t="s">
        <v>98</v>
      </c>
      <c r="N8" s="88" t="s">
        <v>192</v>
      </c>
      <c r="O8" s="88" t="s">
        <v>98</v>
      </c>
      <c r="P8" s="88" t="s">
        <v>87</v>
      </c>
      <c r="Q8" s="88" t="s">
        <v>132</v>
      </c>
      <c r="R8" s="88" t="s">
        <v>368</v>
      </c>
      <c r="S8" s="88" t="s">
        <v>98</v>
      </c>
      <c r="T8" s="88" t="s">
        <v>79</v>
      </c>
      <c r="U8" s="88" t="s">
        <v>143</v>
      </c>
      <c r="V8" s="88" t="s">
        <v>104</v>
      </c>
      <c r="W8" s="88" t="s">
        <v>97</v>
      </c>
      <c r="X8" s="88" t="s">
        <v>143</v>
      </c>
      <c r="Y8" s="88" t="s">
        <v>104</v>
      </c>
      <c r="Z8" s="88" t="s">
        <v>102</v>
      </c>
      <c r="AA8" s="88" t="s">
        <v>143</v>
      </c>
      <c r="AB8" s="88" t="s">
        <v>96</v>
      </c>
      <c r="AC8" s="88" t="s">
        <v>317</v>
      </c>
      <c r="AD8" s="88" t="s">
        <v>79</v>
      </c>
      <c r="AE8" s="88" t="s">
        <v>99</v>
      </c>
      <c r="AF8" s="88" t="s">
        <v>163</v>
      </c>
      <c r="AG8" s="88" t="s">
        <v>378</v>
      </c>
      <c r="AH8" s="88" t="s">
        <v>176</v>
      </c>
      <c r="AI8" s="88" t="s">
        <v>143</v>
      </c>
      <c r="AJ8" s="88" t="s">
        <v>104</v>
      </c>
    </row>
    <row r="9" spans="1:36" ht="19.95" customHeight="1" x14ac:dyDescent="0.35">
      <c r="A9" s="89" t="s">
        <v>409</v>
      </c>
      <c r="B9" s="90" t="s">
        <v>115</v>
      </c>
      <c r="C9" s="90" t="s">
        <v>149</v>
      </c>
      <c r="D9" s="90" t="s">
        <v>122</v>
      </c>
      <c r="E9" s="90" t="s">
        <v>170</v>
      </c>
      <c r="F9" s="90" t="s">
        <v>151</v>
      </c>
      <c r="G9" s="90" t="s">
        <v>147</v>
      </c>
      <c r="H9" s="90" t="s">
        <v>122</v>
      </c>
      <c r="I9" s="90" t="s">
        <v>188</v>
      </c>
      <c r="J9" s="90" t="s">
        <v>122</v>
      </c>
      <c r="K9" s="90" t="s">
        <v>147</v>
      </c>
      <c r="L9" s="90" t="s">
        <v>123</v>
      </c>
      <c r="M9" s="90" t="s">
        <v>119</v>
      </c>
      <c r="N9" s="90" t="s">
        <v>122</v>
      </c>
      <c r="O9" s="90" t="s">
        <v>188</v>
      </c>
      <c r="P9" s="90" t="s">
        <v>111</v>
      </c>
      <c r="Q9" s="90" t="s">
        <v>112</v>
      </c>
      <c r="R9" s="90" t="s">
        <v>150</v>
      </c>
      <c r="S9" s="90" t="s">
        <v>119</v>
      </c>
      <c r="T9" s="90" t="s">
        <v>123</v>
      </c>
      <c r="U9" s="90" t="s">
        <v>124</v>
      </c>
      <c r="V9" s="90" t="s">
        <v>188</v>
      </c>
      <c r="W9" s="90" t="s">
        <v>121</v>
      </c>
      <c r="X9" s="90" t="s">
        <v>127</v>
      </c>
      <c r="Y9" s="90" t="s">
        <v>110</v>
      </c>
      <c r="Z9" s="90" t="s">
        <v>110</v>
      </c>
      <c r="AA9" s="90" t="s">
        <v>127</v>
      </c>
      <c r="AB9" s="90" t="s">
        <v>149</v>
      </c>
      <c r="AC9" s="90" t="s">
        <v>267</v>
      </c>
      <c r="AD9" s="90" t="s">
        <v>181</v>
      </c>
      <c r="AE9" s="90" t="s">
        <v>181</v>
      </c>
      <c r="AF9" s="90" t="s">
        <v>127</v>
      </c>
      <c r="AG9" s="90" t="s">
        <v>148</v>
      </c>
      <c r="AH9" s="90" t="s">
        <v>125</v>
      </c>
      <c r="AI9" s="90" t="s">
        <v>170</v>
      </c>
      <c r="AJ9" s="90" t="s">
        <v>124</v>
      </c>
    </row>
    <row r="10" spans="1:36" ht="19.95" customHeight="1" x14ac:dyDescent="0.35">
      <c r="A10" s="87" t="s">
        <v>394</v>
      </c>
      <c r="B10" s="88" t="s">
        <v>395</v>
      </c>
      <c r="C10" s="88" t="s">
        <v>396</v>
      </c>
      <c r="D10" s="88" t="s">
        <v>22</v>
      </c>
      <c r="E10" s="88" t="s">
        <v>334</v>
      </c>
      <c r="F10" s="88" t="s">
        <v>243</v>
      </c>
      <c r="G10" s="88" t="s">
        <v>173</v>
      </c>
      <c r="H10" s="88" t="s">
        <v>162</v>
      </c>
      <c r="I10" s="88" t="s">
        <v>159</v>
      </c>
      <c r="J10" s="88" t="s">
        <v>325</v>
      </c>
      <c r="K10" s="88" t="s">
        <v>333</v>
      </c>
      <c r="L10" s="88" t="s">
        <v>130</v>
      </c>
      <c r="M10" s="88" t="s">
        <v>68</v>
      </c>
      <c r="N10" s="88" t="s">
        <v>242</v>
      </c>
      <c r="O10" s="88" t="s">
        <v>172</v>
      </c>
      <c r="P10" s="88" t="s">
        <v>178</v>
      </c>
      <c r="Q10" s="88" t="s">
        <v>191</v>
      </c>
      <c r="R10" s="88" t="s">
        <v>298</v>
      </c>
      <c r="S10" s="88" t="s">
        <v>104</v>
      </c>
      <c r="T10" s="88" t="s">
        <v>236</v>
      </c>
      <c r="U10" s="88" t="s">
        <v>70</v>
      </c>
      <c r="V10" s="88" t="s">
        <v>244</v>
      </c>
      <c r="W10" s="88" t="s">
        <v>99</v>
      </c>
      <c r="X10" s="88" t="s">
        <v>163</v>
      </c>
      <c r="Y10" s="88" t="s">
        <v>71</v>
      </c>
      <c r="Z10" s="88" t="s">
        <v>104</v>
      </c>
      <c r="AA10" s="88" t="s">
        <v>102</v>
      </c>
      <c r="AB10" s="88" t="s">
        <v>142</v>
      </c>
      <c r="AC10" s="88" t="s">
        <v>397</v>
      </c>
      <c r="AD10" s="88" t="s">
        <v>130</v>
      </c>
      <c r="AE10" s="88" t="s">
        <v>142</v>
      </c>
      <c r="AF10" s="88" t="s">
        <v>75</v>
      </c>
      <c r="AG10" s="88" t="s">
        <v>320</v>
      </c>
      <c r="AH10" s="88" t="s">
        <v>314</v>
      </c>
      <c r="AI10" s="88" t="s">
        <v>101</v>
      </c>
      <c r="AJ10" s="88" t="s">
        <v>91</v>
      </c>
    </row>
    <row r="11" spans="1:36" ht="19.95" customHeight="1" x14ac:dyDescent="0.35">
      <c r="A11" s="89" t="s">
        <v>398</v>
      </c>
      <c r="B11" s="90" t="s">
        <v>109</v>
      </c>
      <c r="C11" s="90" t="s">
        <v>109</v>
      </c>
      <c r="D11" s="90" t="s">
        <v>109</v>
      </c>
      <c r="E11" s="90" t="s">
        <v>268</v>
      </c>
      <c r="F11" s="90" t="s">
        <v>248</v>
      </c>
      <c r="G11" s="90" t="s">
        <v>108</v>
      </c>
      <c r="H11" s="90" t="s">
        <v>150</v>
      </c>
      <c r="I11" s="90" t="s">
        <v>116</v>
      </c>
      <c r="J11" s="90" t="s">
        <v>251</v>
      </c>
      <c r="K11" s="90" t="s">
        <v>116</v>
      </c>
      <c r="L11" s="90" t="s">
        <v>153</v>
      </c>
      <c r="M11" s="90" t="s">
        <v>268</v>
      </c>
      <c r="N11" s="90" t="s">
        <v>151</v>
      </c>
      <c r="O11" s="90" t="s">
        <v>255</v>
      </c>
      <c r="P11" s="90" t="s">
        <v>269</v>
      </c>
      <c r="Q11" s="90" t="s">
        <v>269</v>
      </c>
      <c r="R11" s="90" t="s">
        <v>169</v>
      </c>
      <c r="S11" s="90" t="s">
        <v>127</v>
      </c>
      <c r="T11" s="90" t="s">
        <v>268</v>
      </c>
      <c r="U11" s="90" t="s">
        <v>111</v>
      </c>
      <c r="V11" s="90" t="s">
        <v>126</v>
      </c>
      <c r="W11" s="90" t="s">
        <v>120</v>
      </c>
      <c r="X11" s="90" t="s">
        <v>307</v>
      </c>
      <c r="Y11" s="90" t="s">
        <v>197</v>
      </c>
      <c r="Z11" s="90" t="s">
        <v>251</v>
      </c>
      <c r="AA11" s="90" t="s">
        <v>123</v>
      </c>
      <c r="AB11" s="90" t="s">
        <v>114</v>
      </c>
      <c r="AC11" s="90" t="s">
        <v>212</v>
      </c>
      <c r="AD11" s="90" t="s">
        <v>251</v>
      </c>
      <c r="AE11" s="90" t="s">
        <v>110</v>
      </c>
      <c r="AF11" s="90" t="s">
        <v>168</v>
      </c>
      <c r="AG11" s="90" t="s">
        <v>212</v>
      </c>
      <c r="AH11" s="90" t="s">
        <v>269</v>
      </c>
      <c r="AI11" s="90" t="s">
        <v>255</v>
      </c>
      <c r="AJ11" s="90" t="s">
        <v>168</v>
      </c>
    </row>
    <row r="12" spans="1:36" ht="19.95" customHeight="1" x14ac:dyDescent="0.35">
      <c r="A12" s="87" t="s">
        <v>410</v>
      </c>
      <c r="B12" s="88" t="s">
        <v>190</v>
      </c>
      <c r="C12" s="88" t="s">
        <v>130</v>
      </c>
      <c r="D12" s="88" t="s">
        <v>132</v>
      </c>
      <c r="E12" s="88" t="s">
        <v>192</v>
      </c>
      <c r="F12" s="88" t="s">
        <v>138</v>
      </c>
      <c r="G12" s="88" t="s">
        <v>163</v>
      </c>
      <c r="H12" s="88" t="s">
        <v>163</v>
      </c>
      <c r="I12" s="88" t="s">
        <v>274</v>
      </c>
      <c r="J12" s="88" t="s">
        <v>90</v>
      </c>
      <c r="K12" s="88" t="s">
        <v>79</v>
      </c>
      <c r="L12" s="88" t="s">
        <v>183</v>
      </c>
      <c r="M12" s="88" t="s">
        <v>141</v>
      </c>
      <c r="N12" s="88" t="s">
        <v>184</v>
      </c>
      <c r="O12" s="88" t="s">
        <v>160</v>
      </c>
      <c r="P12" s="88" t="s">
        <v>313</v>
      </c>
      <c r="Q12" s="88" t="s">
        <v>203</v>
      </c>
      <c r="R12" s="88" t="s">
        <v>184</v>
      </c>
      <c r="S12" s="88" t="s">
        <v>142</v>
      </c>
      <c r="T12" s="88" t="s">
        <v>139</v>
      </c>
      <c r="U12" s="88" t="s">
        <v>142</v>
      </c>
      <c r="V12" s="88" t="s">
        <v>41</v>
      </c>
      <c r="W12" s="88" t="s">
        <v>99</v>
      </c>
      <c r="X12" s="88" t="s">
        <v>98</v>
      </c>
      <c r="Y12" s="88" t="s">
        <v>143</v>
      </c>
      <c r="Z12" s="88" t="s">
        <v>96</v>
      </c>
      <c r="AA12" s="88" t="s">
        <v>142</v>
      </c>
      <c r="AB12" s="88" t="s">
        <v>143</v>
      </c>
      <c r="AC12" s="88" t="s">
        <v>331</v>
      </c>
      <c r="AD12" s="88" t="s">
        <v>173</v>
      </c>
      <c r="AE12" s="88" t="s">
        <v>143</v>
      </c>
      <c r="AF12" s="88" t="s">
        <v>184</v>
      </c>
      <c r="AG12" s="88" t="s">
        <v>72</v>
      </c>
      <c r="AH12" s="88" t="s">
        <v>132</v>
      </c>
      <c r="AI12" s="88" t="s">
        <v>99</v>
      </c>
      <c r="AJ12" s="88" t="s">
        <v>132</v>
      </c>
    </row>
    <row r="13" spans="1:36" ht="19.95" customHeight="1" x14ac:dyDescent="0.35">
      <c r="A13" s="89" t="s">
        <v>411</v>
      </c>
      <c r="B13" s="90" t="s">
        <v>122</v>
      </c>
      <c r="C13" s="90" t="s">
        <v>147</v>
      </c>
      <c r="D13" s="90" t="s">
        <v>168</v>
      </c>
      <c r="E13" s="90" t="s">
        <v>170</v>
      </c>
      <c r="F13" s="90" t="s">
        <v>181</v>
      </c>
      <c r="G13" s="90" t="s">
        <v>168</v>
      </c>
      <c r="H13" s="90" t="s">
        <v>168</v>
      </c>
      <c r="I13" s="90" t="s">
        <v>107</v>
      </c>
      <c r="J13" s="90" t="s">
        <v>149</v>
      </c>
      <c r="K13" s="90" t="s">
        <v>120</v>
      </c>
      <c r="L13" s="90" t="s">
        <v>114</v>
      </c>
      <c r="M13" s="90" t="s">
        <v>181</v>
      </c>
      <c r="N13" s="90" t="s">
        <v>181</v>
      </c>
      <c r="O13" s="90" t="s">
        <v>125</v>
      </c>
      <c r="P13" s="90" t="s">
        <v>111</v>
      </c>
      <c r="Q13" s="90" t="s">
        <v>122</v>
      </c>
      <c r="R13" s="90" t="s">
        <v>168</v>
      </c>
      <c r="S13" s="90" t="s">
        <v>120</v>
      </c>
      <c r="T13" s="90" t="s">
        <v>112</v>
      </c>
      <c r="U13" s="90" t="s">
        <v>168</v>
      </c>
      <c r="V13" s="90" t="s">
        <v>148</v>
      </c>
      <c r="W13" s="90" t="s">
        <v>127</v>
      </c>
      <c r="X13" s="90" t="s">
        <v>306</v>
      </c>
      <c r="Y13" s="90" t="s">
        <v>188</v>
      </c>
      <c r="Z13" s="90" t="s">
        <v>248</v>
      </c>
      <c r="AA13" s="90" t="s">
        <v>113</v>
      </c>
      <c r="AB13" s="90" t="s">
        <v>127</v>
      </c>
      <c r="AC13" s="90" t="s">
        <v>122</v>
      </c>
      <c r="AD13" s="90" t="s">
        <v>106</v>
      </c>
      <c r="AE13" s="90" t="s">
        <v>119</v>
      </c>
      <c r="AF13" s="90" t="s">
        <v>119</v>
      </c>
      <c r="AG13" s="90" t="s">
        <v>123</v>
      </c>
      <c r="AH13" s="90" t="s">
        <v>152</v>
      </c>
      <c r="AI13" s="90" t="s">
        <v>147</v>
      </c>
      <c r="AJ13" s="90" t="s">
        <v>170</v>
      </c>
    </row>
    <row r="14" spans="1:36" ht="19.95" customHeight="1" x14ac:dyDescent="0.35">
      <c r="A14" s="87" t="s">
        <v>412</v>
      </c>
      <c r="B14" s="88" t="s">
        <v>317</v>
      </c>
      <c r="C14" s="88" t="s">
        <v>263</v>
      </c>
      <c r="D14" s="88" t="s">
        <v>90</v>
      </c>
      <c r="E14" s="88" t="s">
        <v>69</v>
      </c>
      <c r="F14" s="88" t="s">
        <v>203</v>
      </c>
      <c r="G14" s="88" t="s">
        <v>184</v>
      </c>
      <c r="H14" s="88" t="s">
        <v>138</v>
      </c>
      <c r="I14" s="88" t="s">
        <v>160</v>
      </c>
      <c r="J14" s="88" t="s">
        <v>92</v>
      </c>
      <c r="K14" s="88" t="s">
        <v>138</v>
      </c>
      <c r="L14" s="88" t="s">
        <v>262</v>
      </c>
      <c r="M14" s="88" t="s">
        <v>184</v>
      </c>
      <c r="N14" s="88" t="s">
        <v>132</v>
      </c>
      <c r="O14" s="88" t="s">
        <v>41</v>
      </c>
      <c r="P14" s="88" t="s">
        <v>79</v>
      </c>
      <c r="Q14" s="88" t="s">
        <v>142</v>
      </c>
      <c r="R14" s="88" t="s">
        <v>97</v>
      </c>
      <c r="S14" s="88" t="s">
        <v>42</v>
      </c>
      <c r="T14" s="88" t="s">
        <v>160</v>
      </c>
      <c r="U14" s="88" t="s">
        <v>42</v>
      </c>
      <c r="V14" s="88" t="s">
        <v>99</v>
      </c>
      <c r="W14" s="88" t="s">
        <v>98</v>
      </c>
      <c r="X14" s="88" t="s">
        <v>97</v>
      </c>
      <c r="Y14" s="88" t="s">
        <v>97</v>
      </c>
      <c r="Z14" s="88" t="s">
        <v>97</v>
      </c>
      <c r="AA14" s="88" t="s">
        <v>104</v>
      </c>
      <c r="AB14" s="88" t="s">
        <v>95</v>
      </c>
      <c r="AC14" s="88" t="s">
        <v>99</v>
      </c>
      <c r="AD14" s="88" t="s">
        <v>174</v>
      </c>
      <c r="AE14" s="88" t="s">
        <v>104</v>
      </c>
      <c r="AF14" s="88" t="s">
        <v>280</v>
      </c>
      <c r="AG14" s="88" t="s">
        <v>101</v>
      </c>
      <c r="AH14" s="88" t="s">
        <v>75</v>
      </c>
      <c r="AI14" s="88" t="s">
        <v>99</v>
      </c>
      <c r="AJ14" s="88" t="s">
        <v>159</v>
      </c>
    </row>
    <row r="15" spans="1:36" ht="19.95" customHeight="1" x14ac:dyDescent="0.35">
      <c r="A15" s="89" t="s">
        <v>413</v>
      </c>
      <c r="B15" s="90" t="s">
        <v>123</v>
      </c>
      <c r="C15" s="90" t="s">
        <v>170</v>
      </c>
      <c r="D15" s="90" t="s">
        <v>123</v>
      </c>
      <c r="E15" s="90" t="s">
        <v>181</v>
      </c>
      <c r="F15" s="90" t="s">
        <v>181</v>
      </c>
      <c r="G15" s="90" t="s">
        <v>123</v>
      </c>
      <c r="H15" s="90" t="s">
        <v>123</v>
      </c>
      <c r="I15" s="90" t="s">
        <v>125</v>
      </c>
      <c r="J15" s="90" t="s">
        <v>122</v>
      </c>
      <c r="K15" s="90" t="s">
        <v>119</v>
      </c>
      <c r="L15" s="90" t="s">
        <v>111</v>
      </c>
      <c r="M15" s="90" t="s">
        <v>170</v>
      </c>
      <c r="N15" s="90" t="s">
        <v>147</v>
      </c>
      <c r="O15" s="90" t="s">
        <v>115</v>
      </c>
      <c r="P15" s="90" t="s">
        <v>188</v>
      </c>
      <c r="Q15" s="90" t="s">
        <v>188</v>
      </c>
      <c r="R15" s="90" t="s">
        <v>121</v>
      </c>
      <c r="S15" s="90" t="s">
        <v>122</v>
      </c>
      <c r="T15" s="90" t="s">
        <v>152</v>
      </c>
      <c r="U15" s="90" t="s">
        <v>114</v>
      </c>
      <c r="V15" s="90" t="s">
        <v>127</v>
      </c>
      <c r="W15" s="90" t="s">
        <v>122</v>
      </c>
      <c r="X15" s="90" t="s">
        <v>121</v>
      </c>
      <c r="Y15" s="90" t="s">
        <v>121</v>
      </c>
      <c r="Z15" s="90" t="s">
        <v>121</v>
      </c>
      <c r="AA15" s="90" t="s">
        <v>111</v>
      </c>
      <c r="AB15" s="90" t="s">
        <v>112</v>
      </c>
      <c r="AC15" s="90" t="s">
        <v>124</v>
      </c>
      <c r="AD15" s="90" t="s">
        <v>152</v>
      </c>
      <c r="AE15" s="90" t="s">
        <v>112</v>
      </c>
      <c r="AF15" s="90" t="s">
        <v>149</v>
      </c>
      <c r="AG15" s="90" t="s">
        <v>127</v>
      </c>
      <c r="AH15" s="90" t="s">
        <v>149</v>
      </c>
      <c r="AI15" s="90" t="s">
        <v>152</v>
      </c>
      <c r="AJ15" s="90" t="s">
        <v>125</v>
      </c>
    </row>
    <row r="16" spans="1:36" ht="19.95" customHeight="1" x14ac:dyDescent="0.35">
      <c r="A16" s="87" t="s">
        <v>399</v>
      </c>
      <c r="B16" s="88" t="s">
        <v>400</v>
      </c>
      <c r="C16" s="88" t="s">
        <v>158</v>
      </c>
      <c r="D16" s="88" t="s">
        <v>401</v>
      </c>
      <c r="E16" s="88" t="s">
        <v>326</v>
      </c>
      <c r="F16" s="88" t="s">
        <v>172</v>
      </c>
      <c r="G16" s="88" t="s">
        <v>314</v>
      </c>
      <c r="H16" s="88" t="s">
        <v>239</v>
      </c>
      <c r="I16" s="88" t="s">
        <v>274</v>
      </c>
      <c r="J16" s="88" t="s">
        <v>186</v>
      </c>
      <c r="K16" s="88" t="s">
        <v>402</v>
      </c>
      <c r="L16" s="88" t="s">
        <v>244</v>
      </c>
      <c r="M16" s="88" t="s">
        <v>177</v>
      </c>
      <c r="N16" s="88" t="s">
        <v>83</v>
      </c>
      <c r="O16" s="88" t="s">
        <v>162</v>
      </c>
      <c r="P16" s="88" t="s">
        <v>265</v>
      </c>
      <c r="Q16" s="88" t="s">
        <v>87</v>
      </c>
      <c r="R16" s="88" t="s">
        <v>97</v>
      </c>
      <c r="S16" s="88" t="s">
        <v>298</v>
      </c>
      <c r="T16" s="88" t="s">
        <v>96</v>
      </c>
      <c r="U16" s="88" t="s">
        <v>234</v>
      </c>
      <c r="V16" s="88" t="s">
        <v>97</v>
      </c>
      <c r="W16" s="88" t="s">
        <v>177</v>
      </c>
      <c r="X16" s="88" t="s">
        <v>143</v>
      </c>
      <c r="Y16" s="88" t="s">
        <v>97</v>
      </c>
      <c r="Z16" s="88" t="s">
        <v>97</v>
      </c>
      <c r="AA16" s="88" t="s">
        <v>70</v>
      </c>
      <c r="AB16" s="88" t="s">
        <v>203</v>
      </c>
      <c r="AC16" s="88" t="s">
        <v>143</v>
      </c>
      <c r="AD16" s="88" t="s">
        <v>179</v>
      </c>
      <c r="AE16" s="88" t="s">
        <v>179</v>
      </c>
      <c r="AF16" s="88" t="s">
        <v>403</v>
      </c>
      <c r="AG16" s="88" t="s">
        <v>179</v>
      </c>
      <c r="AH16" s="88" t="s">
        <v>132</v>
      </c>
      <c r="AI16" s="88" t="s">
        <v>102</v>
      </c>
      <c r="AJ16" s="88" t="s">
        <v>404</v>
      </c>
    </row>
    <row r="17" spans="1:36" ht="19.95" customHeight="1" x14ac:dyDescent="0.35">
      <c r="A17" s="89" t="s">
        <v>405</v>
      </c>
      <c r="B17" s="90" t="s">
        <v>249</v>
      </c>
      <c r="C17" s="90" t="s">
        <v>150</v>
      </c>
      <c r="D17" s="90" t="s">
        <v>251</v>
      </c>
      <c r="E17" s="90" t="s">
        <v>271</v>
      </c>
      <c r="F17" s="90" t="s">
        <v>116</v>
      </c>
      <c r="G17" s="90" t="s">
        <v>306</v>
      </c>
      <c r="H17" s="90" t="s">
        <v>255</v>
      </c>
      <c r="I17" s="90" t="s">
        <v>107</v>
      </c>
      <c r="J17" s="90" t="s">
        <v>110</v>
      </c>
      <c r="K17" s="90" t="s">
        <v>330</v>
      </c>
      <c r="L17" s="90" t="s">
        <v>267</v>
      </c>
      <c r="M17" s="90" t="s">
        <v>248</v>
      </c>
      <c r="N17" s="90" t="s">
        <v>365</v>
      </c>
      <c r="O17" s="90" t="s">
        <v>110</v>
      </c>
      <c r="P17" s="90" t="s">
        <v>106</v>
      </c>
      <c r="Q17" s="90" t="s">
        <v>106</v>
      </c>
      <c r="R17" s="90" t="s">
        <v>121</v>
      </c>
      <c r="S17" s="90" t="s">
        <v>406</v>
      </c>
      <c r="T17" s="90" t="s">
        <v>120</v>
      </c>
      <c r="U17" s="90" t="s">
        <v>347</v>
      </c>
      <c r="V17" s="90" t="s">
        <v>121</v>
      </c>
      <c r="W17" s="90" t="s">
        <v>407</v>
      </c>
      <c r="X17" s="90" t="s">
        <v>119</v>
      </c>
      <c r="Y17" s="90" t="s">
        <v>121</v>
      </c>
      <c r="Z17" s="90" t="s">
        <v>121</v>
      </c>
      <c r="AA17" s="90" t="s">
        <v>365</v>
      </c>
      <c r="AB17" s="90" t="s">
        <v>330</v>
      </c>
      <c r="AC17" s="90" t="s">
        <v>121</v>
      </c>
      <c r="AD17" s="90" t="s">
        <v>188</v>
      </c>
      <c r="AE17" s="90" t="s">
        <v>255</v>
      </c>
      <c r="AF17" s="90" t="s">
        <v>278</v>
      </c>
      <c r="AG17" s="90" t="s">
        <v>120</v>
      </c>
      <c r="AH17" s="90" t="s">
        <v>152</v>
      </c>
      <c r="AI17" s="90" t="s">
        <v>146</v>
      </c>
      <c r="AJ17" s="90" t="s">
        <v>197</v>
      </c>
    </row>
    <row r="18" spans="1:36" ht="19.95" customHeight="1" x14ac:dyDescent="0.35">
      <c r="A18" s="87" t="s">
        <v>414</v>
      </c>
      <c r="B18" s="88" t="s">
        <v>139</v>
      </c>
      <c r="C18" s="88" t="s">
        <v>138</v>
      </c>
      <c r="D18" s="88" t="s">
        <v>203</v>
      </c>
      <c r="E18" s="88" t="s">
        <v>71</v>
      </c>
      <c r="F18" s="88" t="s">
        <v>104</v>
      </c>
      <c r="G18" s="88" t="s">
        <v>102</v>
      </c>
      <c r="H18" s="88" t="s">
        <v>179</v>
      </c>
      <c r="I18" s="88" t="s">
        <v>102</v>
      </c>
      <c r="J18" s="88" t="s">
        <v>179</v>
      </c>
      <c r="K18" s="88" t="s">
        <v>98</v>
      </c>
      <c r="L18" s="88" t="s">
        <v>79</v>
      </c>
      <c r="M18" s="88" t="s">
        <v>95</v>
      </c>
      <c r="N18" s="88" t="s">
        <v>142</v>
      </c>
      <c r="O18" s="88" t="s">
        <v>95</v>
      </c>
      <c r="P18" s="88" t="s">
        <v>142</v>
      </c>
      <c r="Q18" s="88" t="s">
        <v>99</v>
      </c>
      <c r="R18" s="88" t="s">
        <v>143</v>
      </c>
      <c r="S18" s="88" t="s">
        <v>99</v>
      </c>
      <c r="T18" s="88" t="s">
        <v>79</v>
      </c>
      <c r="U18" s="88" t="s">
        <v>104</v>
      </c>
      <c r="V18" s="88" t="s">
        <v>98</v>
      </c>
      <c r="W18" s="88" t="s">
        <v>97</v>
      </c>
      <c r="X18" s="88" t="s">
        <v>97</v>
      </c>
      <c r="Y18" s="88" t="s">
        <v>97</v>
      </c>
      <c r="Z18" s="88" t="s">
        <v>97</v>
      </c>
      <c r="AA18" s="88" t="s">
        <v>99</v>
      </c>
      <c r="AB18" s="88" t="s">
        <v>97</v>
      </c>
      <c r="AC18" s="88" t="s">
        <v>179</v>
      </c>
      <c r="AD18" s="88" t="s">
        <v>203</v>
      </c>
      <c r="AE18" s="88" t="s">
        <v>97</v>
      </c>
      <c r="AF18" s="88" t="s">
        <v>95</v>
      </c>
      <c r="AG18" s="88" t="s">
        <v>95</v>
      </c>
      <c r="AH18" s="88" t="s">
        <v>71</v>
      </c>
      <c r="AI18" s="88" t="s">
        <v>143</v>
      </c>
      <c r="AJ18" s="88" t="s">
        <v>163</v>
      </c>
    </row>
    <row r="19" spans="1:36" ht="19.95" customHeight="1" x14ac:dyDescent="0.35">
      <c r="A19" s="89" t="s">
        <v>415</v>
      </c>
      <c r="B19" s="91" t="s">
        <v>120</v>
      </c>
      <c r="C19" s="91">
        <v>0.04</v>
      </c>
      <c r="D19" s="91" t="s">
        <v>120</v>
      </c>
      <c r="E19" s="91">
        <v>0.05</v>
      </c>
      <c r="F19" s="91" t="s">
        <v>127</v>
      </c>
      <c r="G19" s="91">
        <v>0.02</v>
      </c>
      <c r="H19" s="91">
        <v>7.0000000000000007E-2</v>
      </c>
      <c r="I19" s="91" t="s">
        <v>127</v>
      </c>
      <c r="J19" s="91" t="s">
        <v>120</v>
      </c>
      <c r="K19" s="91" t="s">
        <v>127</v>
      </c>
      <c r="L19" s="91" t="s">
        <v>188</v>
      </c>
      <c r="M19" s="91" t="s">
        <v>119</v>
      </c>
      <c r="N19" s="91" t="s">
        <v>120</v>
      </c>
      <c r="O19" s="91" t="s">
        <v>119</v>
      </c>
      <c r="P19" s="91" t="s">
        <v>120</v>
      </c>
      <c r="Q19" s="91" t="s">
        <v>124</v>
      </c>
      <c r="R19" s="91" t="s">
        <v>121</v>
      </c>
      <c r="S19" s="91" t="s">
        <v>124</v>
      </c>
      <c r="T19" s="91" t="s">
        <v>123</v>
      </c>
      <c r="U19" s="91" t="s">
        <v>119</v>
      </c>
      <c r="V19" s="91" t="s">
        <v>122</v>
      </c>
      <c r="W19" s="91" t="s">
        <v>121</v>
      </c>
      <c r="X19" s="91" t="s">
        <v>127</v>
      </c>
      <c r="Y19" s="91" t="s">
        <v>121</v>
      </c>
      <c r="Z19" s="91" t="s">
        <v>121</v>
      </c>
      <c r="AA19" s="91" t="s">
        <v>188</v>
      </c>
      <c r="AB19" s="91" t="s">
        <v>121</v>
      </c>
      <c r="AC19" s="91">
        <v>0.03</v>
      </c>
      <c r="AD19" s="91">
        <v>0.09</v>
      </c>
      <c r="AE19" s="91" t="s">
        <v>121</v>
      </c>
      <c r="AF19" s="91" t="s">
        <v>127</v>
      </c>
      <c r="AG19" s="91" t="s">
        <v>127</v>
      </c>
      <c r="AH19" s="91" t="s">
        <v>168</v>
      </c>
      <c r="AI19" s="91" t="s">
        <v>119</v>
      </c>
      <c r="AJ19" s="91" t="s">
        <v>120</v>
      </c>
    </row>
    <row r="20" spans="1:36" x14ac:dyDescent="0.3">
      <c r="B20" s="5">
        <f>((B9)+(B11)+(B13)+(B15)+(B17)+(B19))</f>
        <v>1</v>
      </c>
      <c r="C20" s="5">
        <f t="shared" ref="C20:AJ20" si="0">((C9)+(C11)+(C13)+(C15)+(C17)+(C19))</f>
        <v>1</v>
      </c>
      <c r="D20" s="5">
        <f t="shared" si="0"/>
        <v>1</v>
      </c>
      <c r="E20" s="5">
        <f t="shared" si="0"/>
        <v>1</v>
      </c>
      <c r="F20" s="5">
        <f t="shared" si="0"/>
        <v>1.0000000000000002</v>
      </c>
      <c r="G20" s="5">
        <f t="shared" si="0"/>
        <v>1</v>
      </c>
      <c r="H20" s="5">
        <f t="shared" si="0"/>
        <v>1</v>
      </c>
      <c r="I20" s="5">
        <f t="shared" si="0"/>
        <v>1</v>
      </c>
      <c r="J20" s="5">
        <f t="shared" si="0"/>
        <v>1</v>
      </c>
      <c r="K20" s="5">
        <f t="shared" si="0"/>
        <v>1</v>
      </c>
      <c r="L20" s="5">
        <f t="shared" si="0"/>
        <v>1</v>
      </c>
      <c r="M20" s="5">
        <f t="shared" si="0"/>
        <v>1</v>
      </c>
      <c r="N20" s="5">
        <f t="shared" si="0"/>
        <v>1.01</v>
      </c>
      <c r="O20" s="5">
        <f t="shared" si="0"/>
        <v>1</v>
      </c>
      <c r="P20" s="5">
        <f t="shared" si="0"/>
        <v>1</v>
      </c>
      <c r="Q20" s="5">
        <f t="shared" si="0"/>
        <v>1</v>
      </c>
      <c r="R20" s="5">
        <f t="shared" si="0"/>
        <v>0.99</v>
      </c>
      <c r="S20" s="5">
        <f t="shared" si="0"/>
        <v>0.99</v>
      </c>
      <c r="T20" s="5">
        <f t="shared" si="0"/>
        <v>1.01</v>
      </c>
      <c r="U20" s="5">
        <f t="shared" si="0"/>
        <v>1</v>
      </c>
      <c r="V20" s="5">
        <f t="shared" si="0"/>
        <v>1</v>
      </c>
      <c r="W20" s="5">
        <f t="shared" si="0"/>
        <v>0.99</v>
      </c>
      <c r="X20" s="5">
        <f t="shared" si="0"/>
        <v>0.99</v>
      </c>
      <c r="Y20" s="5">
        <f t="shared" si="0"/>
        <v>1.01</v>
      </c>
      <c r="Z20" s="5">
        <f t="shared" si="0"/>
        <v>1</v>
      </c>
      <c r="AA20" s="5">
        <f t="shared" si="0"/>
        <v>1.01</v>
      </c>
      <c r="AB20" s="5">
        <f t="shared" si="0"/>
        <v>1</v>
      </c>
      <c r="AC20" s="5">
        <f t="shared" si="0"/>
        <v>1</v>
      </c>
      <c r="AD20" s="5">
        <f t="shared" si="0"/>
        <v>1</v>
      </c>
      <c r="AE20" s="5">
        <f t="shared" si="0"/>
        <v>1</v>
      </c>
      <c r="AF20" s="5">
        <f t="shared" si="0"/>
        <v>1</v>
      </c>
      <c r="AG20" s="5">
        <f t="shared" si="0"/>
        <v>1</v>
      </c>
      <c r="AH20" s="5">
        <f t="shared" si="0"/>
        <v>1</v>
      </c>
      <c r="AI20" s="5">
        <f t="shared" si="0"/>
        <v>1.0000000000000002</v>
      </c>
      <c r="AJ20" s="5">
        <f t="shared" si="0"/>
        <v>1</v>
      </c>
    </row>
  </sheetData>
  <sheetProtection algorithmName="SHA-512" hashValue="IroFCB7sUDO2XvxKJdGJMXIBCo2usQgg7K57hYeV3zU73cDg2a5gDPzCRSo6qPeRo5bSixpqPPf0PcN0VyvySA==" saltValue="f4t5IdJvwzYXA/ka4SRPOw=="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J16"/>
  <sheetViews>
    <sheetView showGridLines="0" workbookViewId="0"/>
  </sheetViews>
  <sheetFormatPr defaultRowHeight="14.4" x14ac:dyDescent="0.3"/>
  <cols>
    <col min="1" max="1" width="95.7773437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54" customHeight="1" x14ac:dyDescent="0.3">
      <c r="A3" s="176" t="s">
        <v>661</v>
      </c>
      <c r="B3" s="176"/>
      <c r="C3" s="176"/>
      <c r="D3" s="176"/>
      <c r="E3" s="92"/>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72.599999999999994"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289</v>
      </c>
      <c r="C7" s="90" t="s">
        <v>416</v>
      </c>
      <c r="D7" s="90" t="s">
        <v>217</v>
      </c>
      <c r="E7" s="90" t="s">
        <v>53</v>
      </c>
      <c r="F7" s="90" t="s">
        <v>54</v>
      </c>
      <c r="G7" s="90" t="s">
        <v>55</v>
      </c>
      <c r="H7" s="90" t="s">
        <v>56</v>
      </c>
      <c r="I7" s="90" t="s">
        <v>22</v>
      </c>
      <c r="J7" s="90" t="s">
        <v>291</v>
      </c>
      <c r="K7" s="90" t="s">
        <v>58</v>
      </c>
      <c r="L7" s="90" t="s">
        <v>320</v>
      </c>
      <c r="M7" s="90" t="s">
        <v>221</v>
      </c>
      <c r="N7" s="90" t="s">
        <v>292</v>
      </c>
      <c r="O7" s="90" t="s">
        <v>222</v>
      </c>
      <c r="P7" s="90" t="s">
        <v>223</v>
      </c>
      <c r="Q7" s="90" t="s">
        <v>62</v>
      </c>
      <c r="R7" s="90" t="s">
        <v>321</v>
      </c>
      <c r="S7" s="90" t="s">
        <v>322</v>
      </c>
      <c r="T7" s="90" t="s">
        <v>295</v>
      </c>
      <c r="U7" s="90" t="s">
        <v>296</v>
      </c>
      <c r="V7" s="90" t="s">
        <v>37</v>
      </c>
      <c r="W7" s="90" t="s">
        <v>136</v>
      </c>
      <c r="X7" s="90" t="s">
        <v>160</v>
      </c>
      <c r="Y7" s="90" t="s">
        <v>184</v>
      </c>
      <c r="Z7" s="90" t="s">
        <v>71</v>
      </c>
      <c r="AA7" s="90" t="s">
        <v>262</v>
      </c>
      <c r="AB7" s="90" t="s">
        <v>72</v>
      </c>
      <c r="AC7" s="90" t="s">
        <v>18</v>
      </c>
      <c r="AD7" s="90" t="s">
        <v>228</v>
      </c>
      <c r="AE7" s="90" t="s">
        <v>192</v>
      </c>
      <c r="AF7" s="90" t="s">
        <v>76</v>
      </c>
      <c r="AG7" s="90" t="s">
        <v>374</v>
      </c>
      <c r="AH7" s="90" t="s">
        <v>78</v>
      </c>
      <c r="AI7" s="90" t="s">
        <v>141</v>
      </c>
      <c r="AJ7" s="90" t="s">
        <v>80</v>
      </c>
    </row>
    <row r="8" spans="1:36" ht="19.95" customHeight="1" x14ac:dyDescent="0.35">
      <c r="A8" s="87" t="s">
        <v>417</v>
      </c>
      <c r="B8" s="88" t="s">
        <v>418</v>
      </c>
      <c r="C8" s="88" t="s">
        <v>348</v>
      </c>
      <c r="D8" s="88" t="s">
        <v>218</v>
      </c>
      <c r="E8" s="88" t="s">
        <v>356</v>
      </c>
      <c r="F8" s="88" t="s">
        <v>240</v>
      </c>
      <c r="G8" s="88" t="s">
        <v>195</v>
      </c>
      <c r="H8" s="88" t="s">
        <v>310</v>
      </c>
      <c r="I8" s="88" t="s">
        <v>240</v>
      </c>
      <c r="J8" s="88" t="s">
        <v>275</v>
      </c>
      <c r="K8" s="88" t="s">
        <v>419</v>
      </c>
      <c r="L8" s="88" t="s">
        <v>334</v>
      </c>
      <c r="M8" s="88" t="s">
        <v>88</v>
      </c>
      <c r="N8" s="88" t="s">
        <v>343</v>
      </c>
      <c r="O8" s="88" t="s">
        <v>177</v>
      </c>
      <c r="P8" s="88" t="s">
        <v>37</v>
      </c>
      <c r="Q8" s="88" t="s">
        <v>90</v>
      </c>
      <c r="R8" s="88" t="s">
        <v>97</v>
      </c>
      <c r="S8" s="88" t="s">
        <v>420</v>
      </c>
      <c r="T8" s="88" t="s">
        <v>134</v>
      </c>
      <c r="U8" s="88" t="s">
        <v>421</v>
      </c>
      <c r="V8" s="88" t="s">
        <v>98</v>
      </c>
      <c r="W8" s="88" t="s">
        <v>136</v>
      </c>
      <c r="X8" s="88" t="s">
        <v>104</v>
      </c>
      <c r="Y8" s="88" t="s">
        <v>97</v>
      </c>
      <c r="Z8" s="88" t="s">
        <v>143</v>
      </c>
      <c r="AA8" s="88" t="s">
        <v>40</v>
      </c>
      <c r="AB8" s="88" t="s">
        <v>160</v>
      </c>
      <c r="AC8" s="88" t="s">
        <v>163</v>
      </c>
      <c r="AD8" s="88" t="s">
        <v>173</v>
      </c>
      <c r="AE8" s="88" t="s">
        <v>184</v>
      </c>
      <c r="AF8" s="88" t="s">
        <v>422</v>
      </c>
      <c r="AG8" s="88" t="s">
        <v>192</v>
      </c>
      <c r="AH8" s="88" t="s">
        <v>177</v>
      </c>
      <c r="AI8" s="88" t="s">
        <v>101</v>
      </c>
      <c r="AJ8" s="88" t="s">
        <v>423</v>
      </c>
    </row>
    <row r="9" spans="1:36" ht="19.95" customHeight="1" x14ac:dyDescent="0.35">
      <c r="A9" s="89" t="s">
        <v>424</v>
      </c>
      <c r="B9" s="91">
        <v>0.48</v>
      </c>
      <c r="C9" s="90" t="s">
        <v>156</v>
      </c>
      <c r="D9" s="90" t="s">
        <v>254</v>
      </c>
      <c r="E9" s="90" t="s">
        <v>253</v>
      </c>
      <c r="F9" s="90" t="s">
        <v>269</v>
      </c>
      <c r="G9" s="90" t="s">
        <v>347</v>
      </c>
      <c r="H9" s="90" t="s">
        <v>362</v>
      </c>
      <c r="I9" s="90" t="s">
        <v>253</v>
      </c>
      <c r="J9" s="90" t="s">
        <v>268</v>
      </c>
      <c r="K9" s="90" t="s">
        <v>425</v>
      </c>
      <c r="L9" s="90" t="s">
        <v>316</v>
      </c>
      <c r="M9" s="90" t="s">
        <v>365</v>
      </c>
      <c r="N9" s="90" t="s">
        <v>390</v>
      </c>
      <c r="O9" s="90" t="s">
        <v>155</v>
      </c>
      <c r="P9" s="90" t="s">
        <v>109</v>
      </c>
      <c r="Q9" s="90" t="s">
        <v>250</v>
      </c>
      <c r="R9" s="90" t="s">
        <v>121</v>
      </c>
      <c r="S9" s="90" t="s">
        <v>426</v>
      </c>
      <c r="T9" s="90" t="s">
        <v>148</v>
      </c>
      <c r="U9" s="90" t="s">
        <v>427</v>
      </c>
      <c r="V9" s="90" t="s">
        <v>122</v>
      </c>
      <c r="W9" s="90" t="s">
        <v>428</v>
      </c>
      <c r="X9" s="90" t="s">
        <v>148</v>
      </c>
      <c r="Y9" s="90" t="s">
        <v>121</v>
      </c>
      <c r="Z9" s="90" t="s">
        <v>122</v>
      </c>
      <c r="AA9" s="90" t="s">
        <v>429</v>
      </c>
      <c r="AB9" s="90" t="s">
        <v>197</v>
      </c>
      <c r="AC9" s="90" t="s">
        <v>120</v>
      </c>
      <c r="AD9" s="90" t="s">
        <v>108</v>
      </c>
      <c r="AE9" s="90" t="s">
        <v>390</v>
      </c>
      <c r="AF9" s="90" t="s">
        <v>426</v>
      </c>
      <c r="AG9" s="90" t="s">
        <v>168</v>
      </c>
      <c r="AH9" s="90" t="s">
        <v>109</v>
      </c>
      <c r="AI9" s="90" t="s">
        <v>155</v>
      </c>
      <c r="AJ9" s="90" t="s">
        <v>430</v>
      </c>
    </row>
    <row r="10" spans="1:36" ht="19.95" customHeight="1" x14ac:dyDescent="0.35">
      <c r="A10" s="87" t="s">
        <v>431</v>
      </c>
      <c r="B10" s="88" t="s">
        <v>323</v>
      </c>
      <c r="C10" s="88" t="s">
        <v>290</v>
      </c>
      <c r="D10" s="88" t="s">
        <v>54</v>
      </c>
      <c r="E10" s="88" t="s">
        <v>140</v>
      </c>
      <c r="F10" s="88" t="s">
        <v>284</v>
      </c>
      <c r="G10" s="88" t="s">
        <v>265</v>
      </c>
      <c r="H10" s="88" t="s">
        <v>162</v>
      </c>
      <c r="I10" s="88" t="s">
        <v>85</v>
      </c>
      <c r="J10" s="88" t="s">
        <v>351</v>
      </c>
      <c r="K10" s="88" t="s">
        <v>309</v>
      </c>
      <c r="L10" s="88" t="s">
        <v>305</v>
      </c>
      <c r="M10" s="88" t="s">
        <v>68</v>
      </c>
      <c r="N10" s="88" t="s">
        <v>162</v>
      </c>
      <c r="O10" s="88" t="s">
        <v>283</v>
      </c>
      <c r="P10" s="88" t="s">
        <v>279</v>
      </c>
      <c r="Q10" s="88" t="s">
        <v>178</v>
      </c>
      <c r="R10" s="88" t="s">
        <v>63</v>
      </c>
      <c r="S10" s="88" t="s">
        <v>101</v>
      </c>
      <c r="T10" s="88" t="s">
        <v>90</v>
      </c>
      <c r="U10" s="88" t="s">
        <v>104</v>
      </c>
      <c r="V10" s="88" t="s">
        <v>130</v>
      </c>
      <c r="W10" s="88" t="s">
        <v>97</v>
      </c>
      <c r="X10" s="88" t="s">
        <v>79</v>
      </c>
      <c r="Y10" s="88" t="s">
        <v>203</v>
      </c>
      <c r="Z10" s="88" t="s">
        <v>142</v>
      </c>
      <c r="AA10" s="88" t="s">
        <v>143</v>
      </c>
      <c r="AB10" s="88" t="s">
        <v>163</v>
      </c>
      <c r="AC10" s="88" t="s">
        <v>432</v>
      </c>
      <c r="AD10" s="88" t="s">
        <v>191</v>
      </c>
      <c r="AE10" s="88" t="s">
        <v>142</v>
      </c>
      <c r="AF10" s="88" t="s">
        <v>163</v>
      </c>
      <c r="AG10" s="88" t="s">
        <v>433</v>
      </c>
      <c r="AH10" s="88" t="s">
        <v>136</v>
      </c>
      <c r="AI10" s="88" t="s">
        <v>142</v>
      </c>
      <c r="AJ10" s="88" t="s">
        <v>41</v>
      </c>
    </row>
    <row r="11" spans="1:36" ht="19.95" customHeight="1" x14ac:dyDescent="0.35">
      <c r="A11" s="89" t="s">
        <v>434</v>
      </c>
      <c r="B11" s="91">
        <v>0.41</v>
      </c>
      <c r="C11" s="90" t="s">
        <v>253</v>
      </c>
      <c r="D11" s="90" t="s">
        <v>155</v>
      </c>
      <c r="E11" s="90" t="s">
        <v>365</v>
      </c>
      <c r="F11" s="90" t="s">
        <v>425</v>
      </c>
      <c r="G11" s="90" t="s">
        <v>256</v>
      </c>
      <c r="H11" s="90" t="s">
        <v>150</v>
      </c>
      <c r="I11" s="90" t="s">
        <v>155</v>
      </c>
      <c r="J11" s="90" t="s">
        <v>252</v>
      </c>
      <c r="K11" s="90" t="s">
        <v>306</v>
      </c>
      <c r="L11" s="90" t="s">
        <v>248</v>
      </c>
      <c r="M11" s="90" t="s">
        <v>268</v>
      </c>
      <c r="N11" s="90" t="s">
        <v>114</v>
      </c>
      <c r="O11" s="90" t="s">
        <v>156</v>
      </c>
      <c r="P11" s="90" t="s">
        <v>347</v>
      </c>
      <c r="Q11" s="90" t="s">
        <v>126</v>
      </c>
      <c r="R11" s="90" t="s">
        <v>435</v>
      </c>
      <c r="S11" s="90" t="s">
        <v>120</v>
      </c>
      <c r="T11" s="90" t="s">
        <v>249</v>
      </c>
      <c r="U11" s="90" t="s">
        <v>119</v>
      </c>
      <c r="V11" s="90" t="s">
        <v>406</v>
      </c>
      <c r="W11" s="90" t="s">
        <v>121</v>
      </c>
      <c r="X11" s="90" t="s">
        <v>362</v>
      </c>
      <c r="Y11" s="90" t="s">
        <v>436</v>
      </c>
      <c r="Z11" s="90" t="s">
        <v>347</v>
      </c>
      <c r="AA11" s="90" t="s">
        <v>127</v>
      </c>
      <c r="AB11" s="90" t="s">
        <v>250</v>
      </c>
      <c r="AC11" s="90" t="s">
        <v>437</v>
      </c>
      <c r="AD11" s="90" t="s">
        <v>250</v>
      </c>
      <c r="AE11" s="90" t="s">
        <v>153</v>
      </c>
      <c r="AF11" s="90" t="s">
        <v>120</v>
      </c>
      <c r="AG11" s="90" t="s">
        <v>427</v>
      </c>
      <c r="AH11" s="90" t="s">
        <v>255</v>
      </c>
      <c r="AI11" s="90" t="s">
        <v>361</v>
      </c>
      <c r="AJ11" s="90" t="s">
        <v>119</v>
      </c>
    </row>
    <row r="12" spans="1:36" ht="19.95" customHeight="1" x14ac:dyDescent="0.35">
      <c r="A12" s="87" t="s">
        <v>438</v>
      </c>
      <c r="B12" s="88" t="s">
        <v>284</v>
      </c>
      <c r="C12" s="88" t="s">
        <v>314</v>
      </c>
      <c r="D12" s="88" t="s">
        <v>174</v>
      </c>
      <c r="E12" s="88" t="s">
        <v>70</v>
      </c>
      <c r="F12" s="88" t="s">
        <v>45</v>
      </c>
      <c r="G12" s="88" t="s">
        <v>184</v>
      </c>
      <c r="H12" s="88" t="s">
        <v>42</v>
      </c>
      <c r="I12" s="88" t="s">
        <v>161</v>
      </c>
      <c r="J12" s="88" t="s">
        <v>173</v>
      </c>
      <c r="K12" s="88" t="s">
        <v>165</v>
      </c>
      <c r="L12" s="88" t="s">
        <v>91</v>
      </c>
      <c r="M12" s="88" t="s">
        <v>138</v>
      </c>
      <c r="N12" s="88" t="s">
        <v>40</v>
      </c>
      <c r="O12" s="88" t="s">
        <v>134</v>
      </c>
      <c r="P12" s="88" t="s">
        <v>174</v>
      </c>
      <c r="Q12" s="88" t="s">
        <v>104</v>
      </c>
      <c r="R12" s="88" t="s">
        <v>143</v>
      </c>
      <c r="S12" s="88" t="s">
        <v>142</v>
      </c>
      <c r="T12" s="88" t="s">
        <v>311</v>
      </c>
      <c r="U12" s="88" t="s">
        <v>95</v>
      </c>
      <c r="V12" s="88" t="s">
        <v>96</v>
      </c>
      <c r="W12" s="88" t="s">
        <v>97</v>
      </c>
      <c r="X12" s="88" t="s">
        <v>104</v>
      </c>
      <c r="Y12" s="88" t="s">
        <v>99</v>
      </c>
      <c r="Z12" s="88" t="s">
        <v>96</v>
      </c>
      <c r="AA12" s="88" t="s">
        <v>98</v>
      </c>
      <c r="AB12" s="88" t="s">
        <v>97</v>
      </c>
      <c r="AC12" s="88" t="s">
        <v>79</v>
      </c>
      <c r="AD12" s="88" t="s">
        <v>240</v>
      </c>
      <c r="AE12" s="88" t="s">
        <v>97</v>
      </c>
      <c r="AF12" s="88" t="s">
        <v>141</v>
      </c>
      <c r="AG12" s="88" t="s">
        <v>42</v>
      </c>
      <c r="AH12" s="88" t="s">
        <v>175</v>
      </c>
      <c r="AI12" s="88" t="s">
        <v>143</v>
      </c>
      <c r="AJ12" s="88" t="s">
        <v>176</v>
      </c>
    </row>
    <row r="13" spans="1:36" ht="19.95" customHeight="1" x14ac:dyDescent="0.35">
      <c r="A13" s="89" t="s">
        <v>439</v>
      </c>
      <c r="B13" s="91" t="s">
        <v>122</v>
      </c>
      <c r="C13" s="91">
        <v>0.15</v>
      </c>
      <c r="D13" s="91" t="s">
        <v>188</v>
      </c>
      <c r="E13" s="91" t="s">
        <v>168</v>
      </c>
      <c r="F13" s="91">
        <v>0.13</v>
      </c>
      <c r="G13" s="91" t="s">
        <v>123</v>
      </c>
      <c r="H13" s="91" t="s">
        <v>125</v>
      </c>
      <c r="I13" s="91" t="s">
        <v>115</v>
      </c>
      <c r="J13" s="91" t="s">
        <v>149</v>
      </c>
      <c r="K13" s="91" t="s">
        <v>170</v>
      </c>
      <c r="L13" s="91" t="s">
        <v>115</v>
      </c>
      <c r="M13" s="91" t="s">
        <v>170</v>
      </c>
      <c r="N13" s="91" t="s">
        <v>115</v>
      </c>
      <c r="O13" s="91" t="s">
        <v>146</v>
      </c>
      <c r="P13" s="91" t="s">
        <v>115</v>
      </c>
      <c r="Q13" s="91" t="s">
        <v>120</v>
      </c>
      <c r="R13" s="91" t="s">
        <v>124</v>
      </c>
      <c r="S13" s="91" t="s">
        <v>120</v>
      </c>
      <c r="T13" s="91" t="s">
        <v>252</v>
      </c>
      <c r="U13" s="91" t="s">
        <v>181</v>
      </c>
      <c r="V13" s="91" t="s">
        <v>188</v>
      </c>
      <c r="W13" s="91" t="s">
        <v>121</v>
      </c>
      <c r="X13" s="91" t="s">
        <v>148</v>
      </c>
      <c r="Y13" s="91" t="s">
        <v>122</v>
      </c>
      <c r="Z13" s="91" t="s">
        <v>248</v>
      </c>
      <c r="AA13" s="91" t="s">
        <v>106</v>
      </c>
      <c r="AB13" s="91" t="s">
        <v>121</v>
      </c>
      <c r="AC13" s="91" t="s">
        <v>120</v>
      </c>
      <c r="AD13" s="91" t="s">
        <v>306</v>
      </c>
      <c r="AE13" s="91" t="s">
        <v>124</v>
      </c>
      <c r="AF13" s="91" t="s">
        <v>120</v>
      </c>
      <c r="AG13" s="91" t="s">
        <v>168</v>
      </c>
      <c r="AH13" s="91" t="s">
        <v>108</v>
      </c>
      <c r="AI13" s="91" t="s">
        <v>168</v>
      </c>
      <c r="AJ13" s="91">
        <v>7.0000000000000007E-2</v>
      </c>
    </row>
    <row r="14" spans="1:36" ht="19.95" customHeight="1" x14ac:dyDescent="0.35">
      <c r="A14" s="87" t="s">
        <v>440</v>
      </c>
      <c r="B14" s="88" t="s">
        <v>179</v>
      </c>
      <c r="C14" s="88" t="s">
        <v>179</v>
      </c>
      <c r="D14" s="88" t="s">
        <v>97</v>
      </c>
      <c r="E14" s="88" t="s">
        <v>97</v>
      </c>
      <c r="F14" s="88" t="s">
        <v>102</v>
      </c>
      <c r="G14" s="88" t="s">
        <v>97</v>
      </c>
      <c r="H14" s="88" t="s">
        <v>143</v>
      </c>
      <c r="I14" s="88" t="s">
        <v>101</v>
      </c>
      <c r="J14" s="88" t="s">
        <v>97</v>
      </c>
      <c r="K14" s="88" t="s">
        <v>102</v>
      </c>
      <c r="L14" s="88" t="s">
        <v>142</v>
      </c>
      <c r="M14" s="88" t="s">
        <v>97</v>
      </c>
      <c r="N14" s="88" t="s">
        <v>97</v>
      </c>
      <c r="O14" s="88" t="s">
        <v>96</v>
      </c>
      <c r="P14" s="88" t="s">
        <v>97</v>
      </c>
      <c r="Q14" s="88" t="s">
        <v>101</v>
      </c>
      <c r="R14" s="88" t="s">
        <v>97</v>
      </c>
      <c r="S14" s="88" t="s">
        <v>97</v>
      </c>
      <c r="T14" s="88" t="s">
        <v>97</v>
      </c>
      <c r="U14" s="88" t="s">
        <v>96</v>
      </c>
      <c r="V14" s="88" t="s">
        <v>101</v>
      </c>
      <c r="W14" s="88" t="s">
        <v>97</v>
      </c>
      <c r="X14" s="88" t="s">
        <v>97</v>
      </c>
      <c r="Y14" s="88" t="s">
        <v>97</v>
      </c>
      <c r="Z14" s="88" t="s">
        <v>97</v>
      </c>
      <c r="AA14" s="88" t="s">
        <v>97</v>
      </c>
      <c r="AB14" s="88" t="s">
        <v>97</v>
      </c>
      <c r="AC14" s="88" t="s">
        <v>101</v>
      </c>
      <c r="AD14" s="88" t="s">
        <v>97</v>
      </c>
      <c r="AE14" s="88" t="s">
        <v>97</v>
      </c>
      <c r="AF14" s="88" t="s">
        <v>96</v>
      </c>
      <c r="AG14" s="88" t="s">
        <v>101</v>
      </c>
      <c r="AH14" s="88" t="s">
        <v>97</v>
      </c>
      <c r="AI14" s="88" t="s">
        <v>97</v>
      </c>
      <c r="AJ14" s="88" t="s">
        <v>96</v>
      </c>
    </row>
    <row r="15" spans="1:36" ht="19.95" customHeight="1" x14ac:dyDescent="0.35">
      <c r="A15" s="89" t="s">
        <v>441</v>
      </c>
      <c r="B15" s="91" t="s">
        <v>124</v>
      </c>
      <c r="C15" s="90" t="s">
        <v>127</v>
      </c>
      <c r="D15" s="90" t="s">
        <v>121</v>
      </c>
      <c r="E15" s="90" t="s">
        <v>121</v>
      </c>
      <c r="F15" s="90" t="s">
        <v>124</v>
      </c>
      <c r="G15" s="90" t="s">
        <v>121</v>
      </c>
      <c r="H15" s="90" t="s">
        <v>121</v>
      </c>
      <c r="I15" s="90" t="s">
        <v>120</v>
      </c>
      <c r="J15" s="90" t="s">
        <v>121</v>
      </c>
      <c r="K15" s="90" t="s">
        <v>124</v>
      </c>
      <c r="L15" s="90" t="s">
        <v>120</v>
      </c>
      <c r="M15" s="90" t="s">
        <v>121</v>
      </c>
      <c r="N15" s="90" t="s">
        <v>121</v>
      </c>
      <c r="O15" s="90" t="s">
        <v>127</v>
      </c>
      <c r="P15" s="90" t="s">
        <v>121</v>
      </c>
      <c r="Q15" s="90" t="s">
        <v>119</v>
      </c>
      <c r="R15" s="90" t="s">
        <v>121</v>
      </c>
      <c r="S15" s="90" t="s">
        <v>121</v>
      </c>
      <c r="T15" s="90" t="s">
        <v>121</v>
      </c>
      <c r="U15" s="90" t="s">
        <v>120</v>
      </c>
      <c r="V15" s="91">
        <v>0.06</v>
      </c>
      <c r="W15" s="90" t="s">
        <v>121</v>
      </c>
      <c r="X15" s="90" t="s">
        <v>121</v>
      </c>
      <c r="Y15" s="90" t="s">
        <v>121</v>
      </c>
      <c r="Z15" s="90" t="s">
        <v>121</v>
      </c>
      <c r="AA15" s="90" t="s">
        <v>121</v>
      </c>
      <c r="AB15" s="90" t="s">
        <v>121</v>
      </c>
      <c r="AC15" s="90" t="s">
        <v>127</v>
      </c>
      <c r="AD15" s="90" t="s">
        <v>121</v>
      </c>
      <c r="AE15" s="90" t="s">
        <v>121</v>
      </c>
      <c r="AF15" s="90" t="s">
        <v>124</v>
      </c>
      <c r="AG15" s="90" t="s">
        <v>127</v>
      </c>
      <c r="AH15" s="90" t="s">
        <v>121</v>
      </c>
      <c r="AI15" s="90" t="s">
        <v>121</v>
      </c>
      <c r="AJ15" s="90" t="s">
        <v>124</v>
      </c>
    </row>
    <row r="16" spans="1:36" x14ac:dyDescent="0.3">
      <c r="B16" s="5">
        <f>((B9)+(B11)+(B13)+(B15))</f>
        <v>0.99999999999999989</v>
      </c>
      <c r="C16" s="5">
        <f t="shared" ref="C16:AJ16" si="0">((C9)+(C11)+(C13)+(C15))</f>
        <v>1</v>
      </c>
      <c r="D16" s="5">
        <f t="shared" si="0"/>
        <v>1</v>
      </c>
      <c r="E16" s="5">
        <f t="shared" si="0"/>
        <v>1</v>
      </c>
      <c r="F16" s="5">
        <f t="shared" si="0"/>
        <v>1</v>
      </c>
      <c r="G16" s="5">
        <f t="shared" si="0"/>
        <v>1</v>
      </c>
      <c r="H16" s="5">
        <f t="shared" si="0"/>
        <v>0.99</v>
      </c>
      <c r="I16" s="5">
        <f t="shared" si="0"/>
        <v>0.99</v>
      </c>
      <c r="J16" s="5">
        <f t="shared" si="0"/>
        <v>1</v>
      </c>
      <c r="K16" s="5">
        <f t="shared" si="0"/>
        <v>1.0099999999999998</v>
      </c>
      <c r="L16" s="5">
        <f t="shared" si="0"/>
        <v>1</v>
      </c>
      <c r="M16" s="5">
        <f t="shared" si="0"/>
        <v>0.99999999999999989</v>
      </c>
      <c r="N16" s="5">
        <f t="shared" si="0"/>
        <v>0.99999999999999989</v>
      </c>
      <c r="O16" s="5">
        <f t="shared" si="0"/>
        <v>1</v>
      </c>
      <c r="P16" s="5">
        <f t="shared" si="0"/>
        <v>1.0000000000000002</v>
      </c>
      <c r="Q16" s="5">
        <f t="shared" si="0"/>
        <v>1</v>
      </c>
      <c r="R16" s="5">
        <f t="shared" si="0"/>
        <v>1</v>
      </c>
      <c r="S16" s="5">
        <f t="shared" si="0"/>
        <v>1</v>
      </c>
      <c r="T16" s="5">
        <f t="shared" si="0"/>
        <v>1</v>
      </c>
      <c r="U16" s="5">
        <f t="shared" si="0"/>
        <v>1</v>
      </c>
      <c r="V16" s="5">
        <f t="shared" si="0"/>
        <v>1</v>
      </c>
      <c r="W16" s="5">
        <f t="shared" si="0"/>
        <v>1</v>
      </c>
      <c r="X16" s="5">
        <f t="shared" si="0"/>
        <v>0.99999999999999989</v>
      </c>
      <c r="Y16" s="5">
        <f t="shared" si="0"/>
        <v>1</v>
      </c>
      <c r="Z16" s="5">
        <f t="shared" si="0"/>
        <v>1</v>
      </c>
      <c r="AA16" s="5">
        <f t="shared" si="0"/>
        <v>1</v>
      </c>
      <c r="AB16" s="5">
        <f t="shared" si="0"/>
        <v>1</v>
      </c>
      <c r="AC16" s="5">
        <f t="shared" si="0"/>
        <v>1</v>
      </c>
      <c r="AD16" s="5">
        <f t="shared" si="0"/>
        <v>1</v>
      </c>
      <c r="AE16" s="5">
        <f t="shared" si="0"/>
        <v>1</v>
      </c>
      <c r="AF16" s="5">
        <f t="shared" si="0"/>
        <v>1.01</v>
      </c>
      <c r="AG16" s="5">
        <f t="shared" si="0"/>
        <v>1</v>
      </c>
      <c r="AH16" s="5">
        <f t="shared" si="0"/>
        <v>1</v>
      </c>
      <c r="AI16" s="5">
        <f t="shared" si="0"/>
        <v>1</v>
      </c>
      <c r="AJ16" s="5">
        <f t="shared" si="0"/>
        <v>1</v>
      </c>
    </row>
  </sheetData>
  <sheetProtection algorithmName="SHA-512" hashValue="tljkOfg/y92FWPB+dORb/EE+yCVd5gbZszfRAhdyDZ1o+OLuT9nGCjCOjhdQnOLyWb5EuTftz4NRzmFy3XeyPQ==" saltValue="BCW7hl90l9/ahNiPM0HR5A==" spinCount="100000" sheet="1" objects="1" scenarios="1"/>
  <mergeCells count="9">
    <mergeCell ref="B2:E2"/>
    <mergeCell ref="M4:Q4"/>
    <mergeCell ref="R4:AB4"/>
    <mergeCell ref="AC4:AF4"/>
    <mergeCell ref="AG4:AJ4"/>
    <mergeCell ref="A3:D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J11"/>
  <sheetViews>
    <sheetView showGridLines="0" workbookViewId="0"/>
  </sheetViews>
  <sheetFormatPr defaultRowHeight="14.4" x14ac:dyDescent="0.3"/>
  <cols>
    <col min="1" max="1" width="58.3320312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673</v>
      </c>
      <c r="B3" s="176"/>
      <c r="C3" s="176"/>
      <c r="D3" s="176"/>
      <c r="E3" s="92"/>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88.2"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54</v>
      </c>
      <c r="G7" s="90" t="s">
        <v>55</v>
      </c>
      <c r="H7" s="90" t="s">
        <v>56</v>
      </c>
      <c r="I7" s="90" t="s">
        <v>22</v>
      </c>
      <c r="J7" s="90" t="s">
        <v>291</v>
      </c>
      <c r="K7" s="90" t="s">
        <v>219</v>
      </c>
      <c r="L7" s="90" t="s">
        <v>320</v>
      </c>
      <c r="M7" s="90" t="s">
        <v>221</v>
      </c>
      <c r="N7" s="90" t="s">
        <v>292</v>
      </c>
      <c r="O7" s="90" t="s">
        <v>60</v>
      </c>
      <c r="P7" s="90" t="s">
        <v>61</v>
      </c>
      <c r="Q7" s="90" t="s">
        <v>246</v>
      </c>
      <c r="R7" s="90" t="s">
        <v>321</v>
      </c>
      <c r="S7" s="90" t="s">
        <v>64</v>
      </c>
      <c r="T7" s="90" t="s">
        <v>65</v>
      </c>
      <c r="U7" s="90" t="s">
        <v>226</v>
      </c>
      <c r="V7" s="90" t="s">
        <v>37</v>
      </c>
      <c r="W7" s="90" t="s">
        <v>136</v>
      </c>
      <c r="X7" s="90" t="s">
        <v>42</v>
      </c>
      <c r="Y7" s="90" t="s">
        <v>184</v>
      </c>
      <c r="Z7" s="90" t="s">
        <v>79</v>
      </c>
      <c r="AA7" s="90" t="s">
        <v>132</v>
      </c>
      <c r="AB7" s="90" t="s">
        <v>72</v>
      </c>
      <c r="AC7" s="90" t="s">
        <v>18</v>
      </c>
      <c r="AD7" s="90" t="s">
        <v>228</v>
      </c>
      <c r="AE7" s="90" t="s">
        <v>75</v>
      </c>
      <c r="AF7" s="90" t="s">
        <v>323</v>
      </c>
      <c r="AG7" s="90" t="s">
        <v>229</v>
      </c>
      <c r="AH7" s="90" t="s">
        <v>78</v>
      </c>
      <c r="AI7" s="90" t="s">
        <v>141</v>
      </c>
      <c r="AJ7" s="90" t="s">
        <v>230</v>
      </c>
    </row>
    <row r="8" spans="1:36" ht="19.95" customHeight="1" x14ac:dyDescent="0.35">
      <c r="A8" s="87" t="s">
        <v>442</v>
      </c>
      <c r="B8" s="88" t="s">
        <v>468</v>
      </c>
      <c r="C8" s="88" t="s">
        <v>469</v>
      </c>
      <c r="D8" s="88" t="s">
        <v>418</v>
      </c>
      <c r="E8" s="88" t="s">
        <v>372</v>
      </c>
      <c r="F8" s="88" t="s">
        <v>272</v>
      </c>
      <c r="G8" s="88" t="s">
        <v>144</v>
      </c>
      <c r="H8" s="88" t="s">
        <v>264</v>
      </c>
      <c r="I8" s="88" t="s">
        <v>396</v>
      </c>
      <c r="J8" s="88" t="s">
        <v>470</v>
      </c>
      <c r="K8" s="88" t="s">
        <v>57</v>
      </c>
      <c r="L8" s="88" t="s">
        <v>471</v>
      </c>
      <c r="M8" s="88" t="s">
        <v>472</v>
      </c>
      <c r="N8" s="88" t="s">
        <v>420</v>
      </c>
      <c r="O8" s="88" t="s">
        <v>300</v>
      </c>
      <c r="P8" s="88" t="s">
        <v>220</v>
      </c>
      <c r="Q8" s="88" t="s">
        <v>388</v>
      </c>
      <c r="R8" s="88" t="s">
        <v>473</v>
      </c>
      <c r="S8" s="88" t="s">
        <v>352</v>
      </c>
      <c r="T8" s="88" t="s">
        <v>185</v>
      </c>
      <c r="U8" s="88" t="s">
        <v>328</v>
      </c>
      <c r="V8" s="88" t="s">
        <v>240</v>
      </c>
      <c r="W8" s="88" t="s">
        <v>94</v>
      </c>
      <c r="X8" s="88" t="s">
        <v>70</v>
      </c>
      <c r="Y8" s="88" t="s">
        <v>138</v>
      </c>
      <c r="Z8" s="88" t="s">
        <v>95</v>
      </c>
      <c r="AA8" s="88" t="s">
        <v>165</v>
      </c>
      <c r="AB8" s="88" t="s">
        <v>160</v>
      </c>
      <c r="AC8" s="88" t="s">
        <v>474</v>
      </c>
      <c r="AD8" s="88" t="s">
        <v>34</v>
      </c>
      <c r="AE8" s="88" t="s">
        <v>161</v>
      </c>
      <c r="AF8" s="88" t="s">
        <v>454</v>
      </c>
      <c r="AG8" s="88" t="s">
        <v>432</v>
      </c>
      <c r="AH8" s="88" t="s">
        <v>303</v>
      </c>
      <c r="AI8" s="88" t="s">
        <v>71</v>
      </c>
      <c r="AJ8" s="88" t="s">
        <v>475</v>
      </c>
    </row>
    <row r="9" spans="1:36" ht="19.95" customHeight="1" x14ac:dyDescent="0.35">
      <c r="A9" s="89" t="s">
        <v>449</v>
      </c>
      <c r="B9" s="90" t="s">
        <v>476</v>
      </c>
      <c r="C9" s="90" t="s">
        <v>476</v>
      </c>
      <c r="D9" s="90" t="s">
        <v>436</v>
      </c>
      <c r="E9" s="90" t="s">
        <v>465</v>
      </c>
      <c r="F9" s="90" t="s">
        <v>430</v>
      </c>
      <c r="G9" s="90" t="s">
        <v>477</v>
      </c>
      <c r="H9" s="90" t="s">
        <v>436</v>
      </c>
      <c r="I9" s="90" t="s">
        <v>426</v>
      </c>
      <c r="J9" s="90" t="s">
        <v>427</v>
      </c>
      <c r="K9" s="90" t="s">
        <v>426</v>
      </c>
      <c r="L9" s="90" t="s">
        <v>118</v>
      </c>
      <c r="M9" s="90" t="s">
        <v>478</v>
      </c>
      <c r="N9" s="90" t="s">
        <v>451</v>
      </c>
      <c r="O9" s="90" t="s">
        <v>427</v>
      </c>
      <c r="P9" s="90" t="s">
        <v>437</v>
      </c>
      <c r="Q9" s="90" t="s">
        <v>479</v>
      </c>
      <c r="R9" s="90" t="s">
        <v>435</v>
      </c>
      <c r="S9" s="90" t="s">
        <v>426</v>
      </c>
      <c r="T9" s="90" t="s">
        <v>459</v>
      </c>
      <c r="U9" s="90" t="s">
        <v>118</v>
      </c>
      <c r="V9" s="90" t="s">
        <v>436</v>
      </c>
      <c r="W9" s="90" t="s">
        <v>427</v>
      </c>
      <c r="X9" s="90" t="s">
        <v>451</v>
      </c>
      <c r="Y9" s="90" t="s">
        <v>467</v>
      </c>
      <c r="Z9" s="90" t="s">
        <v>126</v>
      </c>
      <c r="AA9" s="90" t="s">
        <v>477</v>
      </c>
      <c r="AB9" s="90" t="s">
        <v>450</v>
      </c>
      <c r="AC9" s="90" t="s">
        <v>467</v>
      </c>
      <c r="AD9" s="90" t="s">
        <v>458</v>
      </c>
      <c r="AE9" s="90" t="s">
        <v>189</v>
      </c>
      <c r="AF9" s="90" t="s">
        <v>478</v>
      </c>
      <c r="AG9" s="90" t="s">
        <v>480</v>
      </c>
      <c r="AH9" s="90" t="s">
        <v>278</v>
      </c>
      <c r="AI9" s="90" t="s">
        <v>407</v>
      </c>
      <c r="AJ9" s="90" t="s">
        <v>437</v>
      </c>
    </row>
    <row r="10" spans="1:36" ht="19.95" customHeight="1" x14ac:dyDescent="0.35">
      <c r="A10" s="87" t="s">
        <v>453</v>
      </c>
      <c r="B10" s="88" t="s">
        <v>89</v>
      </c>
      <c r="C10" s="88" t="s">
        <v>175</v>
      </c>
      <c r="D10" s="88" t="s">
        <v>244</v>
      </c>
      <c r="E10" s="88" t="s">
        <v>274</v>
      </c>
      <c r="F10" s="88" t="s">
        <v>40</v>
      </c>
      <c r="G10" s="88" t="s">
        <v>79</v>
      </c>
      <c r="H10" s="88" t="s">
        <v>138</v>
      </c>
      <c r="I10" s="88" t="s">
        <v>163</v>
      </c>
      <c r="J10" s="88" t="s">
        <v>315</v>
      </c>
      <c r="K10" s="88" t="s">
        <v>40</v>
      </c>
      <c r="L10" s="88" t="s">
        <v>139</v>
      </c>
      <c r="M10" s="88" t="s">
        <v>41</v>
      </c>
      <c r="N10" s="88" t="s">
        <v>242</v>
      </c>
      <c r="O10" s="88" t="s">
        <v>75</v>
      </c>
      <c r="P10" s="88" t="s">
        <v>161</v>
      </c>
      <c r="Q10" s="88" t="s">
        <v>96</v>
      </c>
      <c r="R10" s="88" t="s">
        <v>102</v>
      </c>
      <c r="S10" s="88" t="s">
        <v>79</v>
      </c>
      <c r="T10" s="88" t="s">
        <v>262</v>
      </c>
      <c r="U10" s="88" t="s">
        <v>203</v>
      </c>
      <c r="V10" s="88" t="s">
        <v>98</v>
      </c>
      <c r="W10" s="88" t="s">
        <v>71</v>
      </c>
      <c r="X10" s="88" t="s">
        <v>96</v>
      </c>
      <c r="Y10" s="88" t="s">
        <v>143</v>
      </c>
      <c r="Z10" s="88" t="s">
        <v>104</v>
      </c>
      <c r="AA10" s="88" t="s">
        <v>99</v>
      </c>
      <c r="AB10" s="88" t="s">
        <v>163</v>
      </c>
      <c r="AC10" s="88" t="s">
        <v>41</v>
      </c>
      <c r="AD10" s="88" t="s">
        <v>173</v>
      </c>
      <c r="AE10" s="88" t="s">
        <v>104</v>
      </c>
      <c r="AF10" s="88" t="s">
        <v>87</v>
      </c>
      <c r="AG10" s="88" t="s">
        <v>138</v>
      </c>
      <c r="AH10" s="88" t="s">
        <v>244</v>
      </c>
      <c r="AI10" s="88" t="s">
        <v>99</v>
      </c>
      <c r="AJ10" s="88" t="s">
        <v>39</v>
      </c>
    </row>
    <row r="11" spans="1:36" ht="19.95" customHeight="1" x14ac:dyDescent="0.35">
      <c r="A11" s="89" t="s">
        <v>457</v>
      </c>
      <c r="B11" s="90" t="s">
        <v>115</v>
      </c>
      <c r="C11" s="90" t="s">
        <v>115</v>
      </c>
      <c r="D11" s="90" t="s">
        <v>122</v>
      </c>
      <c r="E11" s="90" t="s">
        <v>111</v>
      </c>
      <c r="F11" s="90" t="s">
        <v>149</v>
      </c>
      <c r="G11" s="90" t="s">
        <v>181</v>
      </c>
      <c r="H11" s="90" t="s">
        <v>122</v>
      </c>
      <c r="I11" s="90" t="s">
        <v>168</v>
      </c>
      <c r="J11" s="90" t="s">
        <v>147</v>
      </c>
      <c r="K11" s="90" t="s">
        <v>168</v>
      </c>
      <c r="L11" s="90" t="s">
        <v>125</v>
      </c>
      <c r="M11" s="90" t="s">
        <v>123</v>
      </c>
      <c r="N11" s="90" t="s">
        <v>151</v>
      </c>
      <c r="O11" s="90" t="s">
        <v>147</v>
      </c>
      <c r="P11" s="90" t="s">
        <v>170</v>
      </c>
      <c r="Q11" s="90" t="s">
        <v>120</v>
      </c>
      <c r="R11" s="90" t="s">
        <v>124</v>
      </c>
      <c r="S11" s="90" t="s">
        <v>168</v>
      </c>
      <c r="T11" s="90" t="s">
        <v>107</v>
      </c>
      <c r="U11" s="90" t="s">
        <v>125</v>
      </c>
      <c r="V11" s="90" t="s">
        <v>122</v>
      </c>
      <c r="W11" s="90" t="s">
        <v>147</v>
      </c>
      <c r="X11" s="90" t="s">
        <v>151</v>
      </c>
      <c r="Y11" s="90" t="s">
        <v>188</v>
      </c>
      <c r="Z11" s="90" t="s">
        <v>251</v>
      </c>
      <c r="AA11" s="90" t="s">
        <v>181</v>
      </c>
      <c r="AB11" s="90" t="s">
        <v>116</v>
      </c>
      <c r="AC11" s="90" t="s">
        <v>188</v>
      </c>
      <c r="AD11" s="90" t="s">
        <v>106</v>
      </c>
      <c r="AE11" s="90" t="s">
        <v>114</v>
      </c>
      <c r="AF11" s="90" t="s">
        <v>123</v>
      </c>
      <c r="AG11" s="90" t="s">
        <v>119</v>
      </c>
      <c r="AH11" s="90" t="s">
        <v>108</v>
      </c>
      <c r="AI11" s="90" t="s">
        <v>152</v>
      </c>
      <c r="AJ11" s="90" t="s">
        <v>170</v>
      </c>
    </row>
  </sheetData>
  <sheetProtection algorithmName="SHA-512" hashValue="3TgBYkC1kyTCGQciI+ZyInEr4rgdxhgncHMIhF6e2oFtu+S2GZuQYTSdcXQI9K4G3tDTEfTrYwQnEhEc7EpNrQ==" saltValue="BvDtKZblvV+ZGh9u+mtLpw==" spinCount="100000" sheet="1" objects="1" scenarios="1"/>
  <mergeCells count="9">
    <mergeCell ref="M4:Q4"/>
    <mergeCell ref="R4:AB4"/>
    <mergeCell ref="AC4:AF4"/>
    <mergeCell ref="AG4:AJ4"/>
    <mergeCell ref="B2:E2"/>
    <mergeCell ref="A3:D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AJ11"/>
  <sheetViews>
    <sheetView showGridLines="0" workbookViewId="0"/>
  </sheetViews>
  <sheetFormatPr defaultRowHeight="14.4" x14ac:dyDescent="0.3"/>
  <cols>
    <col min="1" max="1" width="50.8867187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687</v>
      </c>
      <c r="B3" s="176"/>
      <c r="C3" s="176"/>
      <c r="D3" s="176"/>
      <c r="E3" s="176"/>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3"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54</v>
      </c>
      <c r="G7" s="90" t="s">
        <v>55</v>
      </c>
      <c r="H7" s="90" t="s">
        <v>56</v>
      </c>
      <c r="I7" s="90" t="s">
        <v>22</v>
      </c>
      <c r="J7" s="90" t="s">
        <v>291</v>
      </c>
      <c r="K7" s="90" t="s">
        <v>58</v>
      </c>
      <c r="L7" s="90" t="s">
        <v>320</v>
      </c>
      <c r="M7" s="90" t="s">
        <v>221</v>
      </c>
      <c r="N7" s="90" t="s">
        <v>100</v>
      </c>
      <c r="O7" s="90" t="s">
        <v>60</v>
      </c>
      <c r="P7" s="90" t="s">
        <v>61</v>
      </c>
      <c r="Q7" s="90" t="s">
        <v>62</v>
      </c>
      <c r="R7" s="90" t="s">
        <v>321</v>
      </c>
      <c r="S7" s="90" t="s">
        <v>322</v>
      </c>
      <c r="T7" s="90" t="s">
        <v>295</v>
      </c>
      <c r="U7" s="90" t="s">
        <v>226</v>
      </c>
      <c r="V7" s="90" t="s">
        <v>37</v>
      </c>
      <c r="W7" s="90" t="s">
        <v>68</v>
      </c>
      <c r="X7" s="90" t="s">
        <v>42</v>
      </c>
      <c r="Y7" s="90" t="s">
        <v>184</v>
      </c>
      <c r="Z7" s="90" t="s">
        <v>79</v>
      </c>
      <c r="AA7" s="90" t="s">
        <v>262</v>
      </c>
      <c r="AB7" s="90" t="s">
        <v>72</v>
      </c>
      <c r="AC7" s="90" t="s">
        <v>338</v>
      </c>
      <c r="AD7" s="90" t="s">
        <v>228</v>
      </c>
      <c r="AE7" s="90" t="s">
        <v>75</v>
      </c>
      <c r="AF7" s="90" t="s">
        <v>323</v>
      </c>
      <c r="AG7" s="90" t="s">
        <v>229</v>
      </c>
      <c r="AH7" s="90" t="s">
        <v>103</v>
      </c>
      <c r="AI7" s="90" t="s">
        <v>141</v>
      </c>
      <c r="AJ7" s="90" t="s">
        <v>230</v>
      </c>
    </row>
    <row r="8" spans="1:36" ht="19.95" customHeight="1" x14ac:dyDescent="0.35">
      <c r="A8" s="87" t="s">
        <v>442</v>
      </c>
      <c r="B8" s="88" t="s">
        <v>492</v>
      </c>
      <c r="C8" s="88" t="s">
        <v>432</v>
      </c>
      <c r="D8" s="88" t="s">
        <v>422</v>
      </c>
      <c r="E8" s="88" t="s">
        <v>456</v>
      </c>
      <c r="F8" s="88" t="s">
        <v>342</v>
      </c>
      <c r="G8" s="88" t="s">
        <v>224</v>
      </c>
      <c r="H8" s="88" t="s">
        <v>296</v>
      </c>
      <c r="I8" s="88" t="s">
        <v>34</v>
      </c>
      <c r="J8" s="88" t="s">
        <v>493</v>
      </c>
      <c r="K8" s="88" t="s">
        <v>27</v>
      </c>
      <c r="L8" s="88" t="s">
        <v>335</v>
      </c>
      <c r="M8" s="88" t="s">
        <v>264</v>
      </c>
      <c r="N8" s="88" t="s">
        <v>377</v>
      </c>
      <c r="O8" s="88" t="s">
        <v>296</v>
      </c>
      <c r="P8" s="88" t="s">
        <v>494</v>
      </c>
      <c r="Q8" s="88" t="s">
        <v>296</v>
      </c>
      <c r="R8" s="88" t="s">
        <v>344</v>
      </c>
      <c r="S8" s="88" t="s">
        <v>472</v>
      </c>
      <c r="T8" s="88" t="s">
        <v>85</v>
      </c>
      <c r="U8" s="88" t="s">
        <v>340</v>
      </c>
      <c r="V8" s="88" t="s">
        <v>235</v>
      </c>
      <c r="W8" s="88" t="s">
        <v>314</v>
      </c>
      <c r="X8" s="88" t="s">
        <v>179</v>
      </c>
      <c r="Y8" s="88" t="s">
        <v>203</v>
      </c>
      <c r="Z8" s="88" t="s">
        <v>98</v>
      </c>
      <c r="AA8" s="88" t="s">
        <v>75</v>
      </c>
      <c r="AB8" s="88" t="s">
        <v>192</v>
      </c>
      <c r="AC8" s="88" t="s">
        <v>495</v>
      </c>
      <c r="AD8" s="88" t="s">
        <v>68</v>
      </c>
      <c r="AE8" s="88" t="s">
        <v>160</v>
      </c>
      <c r="AF8" s="88" t="s">
        <v>496</v>
      </c>
      <c r="AG8" s="88" t="s">
        <v>497</v>
      </c>
      <c r="AH8" s="88" t="s">
        <v>38</v>
      </c>
      <c r="AI8" s="88" t="s">
        <v>95</v>
      </c>
      <c r="AJ8" s="88" t="s">
        <v>498</v>
      </c>
    </row>
    <row r="9" spans="1:36" ht="19.95" customHeight="1" x14ac:dyDescent="0.35">
      <c r="A9" s="89" t="s">
        <v>449</v>
      </c>
      <c r="B9" s="90" t="s">
        <v>278</v>
      </c>
      <c r="C9" s="90" t="s">
        <v>360</v>
      </c>
      <c r="D9" s="90" t="s">
        <v>459</v>
      </c>
      <c r="E9" s="90" t="s">
        <v>197</v>
      </c>
      <c r="F9" s="90" t="s">
        <v>278</v>
      </c>
      <c r="G9" s="90" t="s">
        <v>407</v>
      </c>
      <c r="H9" s="90" t="s">
        <v>499</v>
      </c>
      <c r="I9" s="90" t="s">
        <v>459</v>
      </c>
      <c r="J9" s="90" t="s">
        <v>278</v>
      </c>
      <c r="K9" s="90" t="s">
        <v>189</v>
      </c>
      <c r="L9" s="90" t="s">
        <v>205</v>
      </c>
      <c r="M9" s="90" t="s">
        <v>278</v>
      </c>
      <c r="N9" s="90" t="s">
        <v>167</v>
      </c>
      <c r="O9" s="90" t="s">
        <v>450</v>
      </c>
      <c r="P9" s="90" t="s">
        <v>458</v>
      </c>
      <c r="Q9" s="90" t="s">
        <v>491</v>
      </c>
      <c r="R9" s="90" t="s">
        <v>458</v>
      </c>
      <c r="S9" s="90" t="s">
        <v>427</v>
      </c>
      <c r="T9" s="90" t="s">
        <v>316</v>
      </c>
      <c r="U9" s="90" t="s">
        <v>406</v>
      </c>
      <c r="V9" s="90" t="s">
        <v>500</v>
      </c>
      <c r="W9" s="90" t="s">
        <v>478</v>
      </c>
      <c r="X9" s="90" t="s">
        <v>253</v>
      </c>
      <c r="Y9" s="90" t="s">
        <v>478</v>
      </c>
      <c r="Z9" s="90" t="s">
        <v>390</v>
      </c>
      <c r="AA9" s="90" t="s">
        <v>197</v>
      </c>
      <c r="AB9" s="90" t="s">
        <v>390</v>
      </c>
      <c r="AC9" s="90" t="s">
        <v>278</v>
      </c>
      <c r="AD9" s="90" t="s">
        <v>117</v>
      </c>
      <c r="AE9" s="90" t="s">
        <v>437</v>
      </c>
      <c r="AF9" s="90" t="s">
        <v>427</v>
      </c>
      <c r="AG9" s="90" t="s">
        <v>458</v>
      </c>
      <c r="AH9" s="90" t="s">
        <v>270</v>
      </c>
      <c r="AI9" s="90" t="s">
        <v>362</v>
      </c>
      <c r="AJ9" s="90" t="s">
        <v>182</v>
      </c>
    </row>
    <row r="10" spans="1:36" ht="19.95" customHeight="1" x14ac:dyDescent="0.35">
      <c r="A10" s="87" t="s">
        <v>453</v>
      </c>
      <c r="B10" s="88" t="s">
        <v>501</v>
      </c>
      <c r="C10" s="88" t="s">
        <v>349</v>
      </c>
      <c r="D10" s="88" t="s">
        <v>356</v>
      </c>
      <c r="E10" s="88" t="s">
        <v>337</v>
      </c>
      <c r="F10" s="88" t="s">
        <v>159</v>
      </c>
      <c r="G10" s="88" t="s">
        <v>176</v>
      </c>
      <c r="H10" s="88" t="s">
        <v>90</v>
      </c>
      <c r="I10" s="88" t="s">
        <v>263</v>
      </c>
      <c r="J10" s="88" t="s">
        <v>421</v>
      </c>
      <c r="K10" s="88" t="s">
        <v>260</v>
      </c>
      <c r="L10" s="88" t="s">
        <v>326</v>
      </c>
      <c r="M10" s="88" t="s">
        <v>244</v>
      </c>
      <c r="N10" s="88" t="s">
        <v>244</v>
      </c>
      <c r="O10" s="88" t="s">
        <v>175</v>
      </c>
      <c r="P10" s="88" t="s">
        <v>265</v>
      </c>
      <c r="Q10" s="88" t="s">
        <v>39</v>
      </c>
      <c r="R10" s="88" t="s">
        <v>265</v>
      </c>
      <c r="S10" s="88" t="s">
        <v>45</v>
      </c>
      <c r="T10" s="88" t="s">
        <v>329</v>
      </c>
      <c r="U10" s="88" t="s">
        <v>75</v>
      </c>
      <c r="V10" s="88" t="s">
        <v>45</v>
      </c>
      <c r="W10" s="88" t="s">
        <v>95</v>
      </c>
      <c r="X10" s="88" t="s">
        <v>71</v>
      </c>
      <c r="Y10" s="88" t="s">
        <v>99</v>
      </c>
      <c r="Z10" s="88" t="s">
        <v>96</v>
      </c>
      <c r="AA10" s="88" t="s">
        <v>163</v>
      </c>
      <c r="AB10" s="88" t="s">
        <v>179</v>
      </c>
      <c r="AC10" s="88" t="s">
        <v>88</v>
      </c>
      <c r="AD10" s="88" t="s">
        <v>273</v>
      </c>
      <c r="AE10" s="88" t="s">
        <v>99</v>
      </c>
      <c r="AF10" s="88" t="s">
        <v>135</v>
      </c>
      <c r="AG10" s="88" t="s">
        <v>178</v>
      </c>
      <c r="AH10" s="88" t="s">
        <v>326</v>
      </c>
      <c r="AI10" s="88" t="s">
        <v>101</v>
      </c>
      <c r="AJ10" s="88" t="s">
        <v>260</v>
      </c>
    </row>
    <row r="11" spans="1:36" ht="19.95" customHeight="1" x14ac:dyDescent="0.35">
      <c r="A11" s="89" t="s">
        <v>457</v>
      </c>
      <c r="B11" s="90" t="s">
        <v>108</v>
      </c>
      <c r="C11" s="90" t="s">
        <v>150</v>
      </c>
      <c r="D11" s="90" t="s">
        <v>107</v>
      </c>
      <c r="E11" s="90" t="s">
        <v>250</v>
      </c>
      <c r="F11" s="90" t="s">
        <v>108</v>
      </c>
      <c r="G11" s="90" t="s">
        <v>152</v>
      </c>
      <c r="H11" s="90" t="s">
        <v>153</v>
      </c>
      <c r="I11" s="90" t="s">
        <v>107</v>
      </c>
      <c r="J11" s="90" t="s">
        <v>108</v>
      </c>
      <c r="K11" s="90" t="s">
        <v>114</v>
      </c>
      <c r="L11" s="90" t="s">
        <v>256</v>
      </c>
      <c r="M11" s="90" t="s">
        <v>108</v>
      </c>
      <c r="N11" s="90" t="s">
        <v>112</v>
      </c>
      <c r="O11" s="90" t="s">
        <v>116</v>
      </c>
      <c r="P11" s="90" t="s">
        <v>106</v>
      </c>
      <c r="Q11" s="90" t="s">
        <v>267</v>
      </c>
      <c r="R11" s="90" t="s">
        <v>106</v>
      </c>
      <c r="S11" s="90" t="s">
        <v>147</v>
      </c>
      <c r="T11" s="90" t="s">
        <v>425</v>
      </c>
      <c r="U11" s="90" t="s">
        <v>148</v>
      </c>
      <c r="V11" s="90" t="s">
        <v>249</v>
      </c>
      <c r="W11" s="90" t="s">
        <v>123</v>
      </c>
      <c r="X11" s="90" t="s">
        <v>383</v>
      </c>
      <c r="Y11" s="90" t="s">
        <v>123</v>
      </c>
      <c r="Z11" s="90" t="s">
        <v>271</v>
      </c>
      <c r="AA11" s="90" t="s">
        <v>250</v>
      </c>
      <c r="AB11" s="90" t="s">
        <v>271</v>
      </c>
      <c r="AC11" s="90" t="s">
        <v>108</v>
      </c>
      <c r="AD11" s="90" t="s">
        <v>361</v>
      </c>
      <c r="AE11" s="90" t="s">
        <v>170</v>
      </c>
      <c r="AF11" s="90" t="s">
        <v>147</v>
      </c>
      <c r="AG11" s="90" t="s">
        <v>106</v>
      </c>
      <c r="AH11" s="90" t="s">
        <v>155</v>
      </c>
      <c r="AI11" s="90" t="s">
        <v>268</v>
      </c>
      <c r="AJ11" s="90" t="s">
        <v>146</v>
      </c>
    </row>
  </sheetData>
  <sheetProtection algorithmName="SHA-512" hashValue="o9HMpjF0El0o9KWVrEBBF0YPc2EniXa0yeR/vPCoawbuYOyFktnVoLGV5jeJng8AInrDc/qIhU4BQ1r5b4uUrQ==" saltValue="l4Cn51mojpmxO9eyWsfuvQ==" spinCount="100000" sheet="1" objects="1" scenarios="1"/>
  <mergeCells count="9">
    <mergeCell ref="R4:AB4"/>
    <mergeCell ref="AC4:AF4"/>
    <mergeCell ref="AG4:AJ4"/>
    <mergeCell ref="A3:E3"/>
    <mergeCell ref="B2:E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6D712-6E79-4C01-B055-47217C4ED1EF}">
  <sheetPr codeName="Sheet2">
    <pageSetUpPr fitToPage="1"/>
  </sheetPr>
  <dimension ref="B2:C40"/>
  <sheetViews>
    <sheetView showGridLines="0" zoomScale="70" zoomScaleNormal="70" workbookViewId="0"/>
  </sheetViews>
  <sheetFormatPr defaultRowHeight="14.4" x14ac:dyDescent="0.3"/>
  <cols>
    <col min="1" max="1" width="4.44140625" customWidth="1"/>
    <col min="2" max="2" width="27.5546875" customWidth="1"/>
    <col min="3" max="3" width="213.109375" customWidth="1"/>
  </cols>
  <sheetData>
    <row r="2" spans="2:3" ht="57" customHeight="1" x14ac:dyDescent="0.3">
      <c r="C2" s="21"/>
    </row>
    <row r="3" spans="2:3" ht="34.799999999999997" customHeight="1" x14ac:dyDescent="0.3">
      <c r="B3" s="146" t="s">
        <v>595</v>
      </c>
      <c r="C3" s="22" t="s">
        <v>596</v>
      </c>
    </row>
    <row r="4" spans="2:3" ht="13.2" customHeight="1" x14ac:dyDescent="0.3">
      <c r="B4" s="146"/>
      <c r="C4" s="23"/>
    </row>
    <row r="5" spans="2:3" ht="27.6" customHeight="1" x14ac:dyDescent="0.3">
      <c r="B5" s="146"/>
      <c r="C5" s="24" t="str">
        <f>HYPERLINK("#FRONTPAGEINTRODUCTION!A1","FRONT PAGE INTRODUCTION - Project Description and Background" )</f>
        <v>FRONT PAGE INTRODUCTION - Project Description and Background</v>
      </c>
    </row>
    <row r="6" spans="2:3" ht="12.6" customHeight="1" x14ac:dyDescent="0.3">
      <c r="B6" s="146"/>
      <c r="C6" s="24"/>
    </row>
    <row r="7" spans="2:3" ht="18" customHeight="1" x14ac:dyDescent="0.3">
      <c r="B7" s="146"/>
      <c r="C7" s="25" t="str">
        <f>HYPERLINK("#HeadlineResults!A1","HEADLINE RESULTS - NI ASSEMBLY ELECTION - PARTY VOTE SHARE PROJECTIONS" )</f>
        <v>HEADLINE RESULTS - NI ASSEMBLY ELECTION - PARTY VOTE SHARE PROJECTIONS</v>
      </c>
    </row>
    <row r="8" spans="2:3" ht="18" customHeight="1" x14ac:dyDescent="0.3">
      <c r="B8" s="146"/>
      <c r="C8" s="25" t="str">
        <f>HYPERLINK("#MAINPollQuestion1ExcUndecs!A1","QUESTION 1. FULL RESULTS - NI ASSEMBLY ELECTION - POLITICAL PARTY VOTE SHARE PROJECTIONS (LT NI Tracker Poll - February 2025 - FULL RESULTS): EXCLUDING Don't Knows/Not Sures" )</f>
        <v>QUESTION 1. FULL RESULTS - NI ASSEMBLY ELECTION - POLITICAL PARTY VOTE SHARE PROJECTIONS (LT NI Tracker Poll - February 2025 - FULL RESULTS): EXCLUDING Don't Knows/Not Sures</v>
      </c>
    </row>
    <row r="9" spans="2:3" ht="18" customHeight="1" x14ac:dyDescent="0.3">
      <c r="B9" s="146"/>
      <c r="C9" s="25" t="str">
        <f>HYPERLINK("#MAINPollQuestion1IncUndecs!A1","QUESTION 1. FULL RESULTS - NI ASSEMBLY ELECTION - POLITICAL PARTY VOTE SHARE PROJECTIONS (LT NI Tracker Poll - February 2025 - FULL RESULTS): Including Don't Knows/Not Sures" )</f>
        <v>QUESTION 1. FULL RESULTS - NI ASSEMBLY ELECTION - POLITICAL PARTY VOTE SHARE PROJECTIONS (LT NI Tracker Poll - February 2025 - FULL RESULTS): Including Don't Knows/Not Sures</v>
      </c>
    </row>
    <row r="10" spans="2:3" ht="18" customHeight="1" x14ac:dyDescent="0.3">
      <c r="B10" s="146"/>
      <c r="C10" s="25" t="str">
        <f>HYPERLINK("#Q2.1!A1","POLL QUESTION 2 - How do you rate the performance of each of the NI Executive Ministers and their departments?: Q2.1: Michelle O'Neill - NI First Minister - Executive Office: OFMDFM")</f>
        <v>POLL QUESTION 2 - How do you rate the performance of each of the NI Executive Ministers and their departments?: Q2.1: Michelle O'Neill - NI First Minister - Executive Office: OFMDFM</v>
      </c>
    </row>
    <row r="11" spans="2:3" ht="18" customHeight="1" x14ac:dyDescent="0.3">
      <c r="B11" s="146"/>
      <c r="C11" s="25" t="str">
        <f>HYPERLINK("#Q2.2!A1","POLL QUESTION 2 - How do you rate the performance of each of the NI Executive Ministers and their departments?: Q2.2: Emma Little-Pengelly - NI Deputy First Minister - Executive Office: OFMDFM")</f>
        <v>POLL QUESTION 2 - How do you rate the performance of each of the NI Executive Ministers and their departments?: Q2.2: Emma Little-Pengelly - NI Deputy First Minister - Executive Office: OFMDFM</v>
      </c>
    </row>
    <row r="12" spans="2:3" ht="18" customHeight="1" x14ac:dyDescent="0.3">
      <c r="B12" s="146"/>
      <c r="C12" s="25" t="str">
        <f>HYPERLINK("#Q2.3!A1","POLL QUESTION 2 - How do you rate the performance of each of the NI Executive Ministers and their departments?: Q2.3: CAOIMHE ARCHIBALD - Department of Finance")</f>
        <v>POLL QUESTION 2 - How do you rate the performance of each of the NI Executive Ministers and their departments?: Q2.3: CAOIMHE ARCHIBALD - Department of Finance</v>
      </c>
    </row>
    <row r="13" spans="2:3" ht="18" customHeight="1" x14ac:dyDescent="0.3">
      <c r="B13" s="116"/>
      <c r="C13" s="25" t="str">
        <f>HYPERLINK("#Q2.4!A1","POLL QUESTION 2 - How do you rate the performance of each of the NI Executive Ministers and their departments?: Q2.4: CONOR MURPHY - Department for the Economy")</f>
        <v>POLL QUESTION 2 - How do you rate the performance of each of the NI Executive Ministers and their departments?: Q2.4: CONOR MURPHY - Department for the Economy</v>
      </c>
    </row>
    <row r="14" spans="2:3" ht="18" customHeight="1" x14ac:dyDescent="0.3">
      <c r="B14" s="147" t="s">
        <v>597</v>
      </c>
      <c r="C14" s="25" t="str">
        <f>HYPERLINK("#Q2.5!A1","POLL QUESTION 2 - How do you rate the performance of each of the NI Executive Ministers and their departments?: Q2.5: NAOMI LONG - Department of Justice")</f>
        <v>POLL QUESTION 2 - How do you rate the performance of each of the NI Executive Ministers and their departments?: Q2.5: NAOMI LONG - Department of Justice</v>
      </c>
    </row>
    <row r="15" spans="2:3" ht="18" customHeight="1" x14ac:dyDescent="0.3">
      <c r="B15" s="147"/>
      <c r="C15" s="25" t="str">
        <f>HYPERLINK("#Q2.6!A1","POLL QUESTION 2 - How do you rate the performance of each of the NI Executive Ministers and their departments?: Q2.6: MIKE NESBITT - Department of Health")</f>
        <v>POLL QUESTION 2 - How do you rate the performance of each of the NI Executive Ministers and their departments?: Q2.6: MIKE NESBITT - Department of Health</v>
      </c>
    </row>
    <row r="16" spans="2:3" ht="18" customHeight="1" x14ac:dyDescent="0.3">
      <c r="B16" s="147"/>
      <c r="C16" s="25" t="str">
        <f>HYPERLINK("#Q2.7!A1","POLL QUESTION 2 - How do you rate the performance of each of the NI Executive Ministers and their departments?: Q2.7: PAUL GIVAN - Department of Education")</f>
        <v>POLL QUESTION 2 - How do you rate the performance of each of the NI Executive Ministers and their departments?: Q2.7: PAUL GIVAN - Department of Education</v>
      </c>
    </row>
    <row r="17" spans="2:3" ht="18" customHeight="1" x14ac:dyDescent="0.3">
      <c r="B17" s="147"/>
      <c r="C17" s="25" t="str">
        <f>HYPERLINK("#Q2.8!A1","POLL QUESTION 2 - How do you rate the performance of each of the NI Executive Ministers and their departments?: Q2.8: ANDREW MUIR - Department of Agriculture, Environment, and Rural Affairs")</f>
        <v>POLL QUESTION 2 - How do you rate the performance of each of the NI Executive Ministers and their departments?: Q2.8: ANDREW MUIR - Department of Agriculture, Environment, and Rural Affairs</v>
      </c>
    </row>
    <row r="18" spans="2:3" ht="18" customHeight="1" x14ac:dyDescent="0.3">
      <c r="B18" s="147"/>
      <c r="C18" s="25" t="str">
        <f>HYPERLINK("#Q2.9!A1","POLL QUESTION 2 - How do you rate the performance of each of the NI Executive Ministers and their departments?: Q2.9: JOHN O'DOWD - Department for Infrastructure")</f>
        <v>POLL QUESTION 2 - How do you rate the performance of each of the NI Executive Ministers and their departments?: Q2.9: JOHN O'DOWD - Department for Infrastructure</v>
      </c>
    </row>
    <row r="19" spans="2:3" ht="18" customHeight="1" x14ac:dyDescent="0.3">
      <c r="B19" s="147"/>
      <c r="C19" s="25" t="str">
        <f>HYPERLINK("#Q2.10!A1","POLL QUESTION 2 - How do you rate the performance of each of the NI Executive Ministers and their departments?: Q2.10: GORDON LYONS - Department for Communities")</f>
        <v>POLL QUESTION 2 - How do you rate the performance of each of the NI Executive Ministers and their departments?: Q2.10: GORDON LYONS - Department for Communities</v>
      </c>
    </row>
    <row r="20" spans="2:3" ht="18" customHeight="1" x14ac:dyDescent="0.3">
      <c r="B20" s="147"/>
      <c r="C20" s="25" t="str">
        <f>HYPERLINK("#Q3!A1","POLL QUESTION 3: In principle, do you think there should, or should not, be a Referendum on whether Northern Ireland stays in the United Kingdom or joins a united Ireland - at some point now, or in the future?")</f>
        <v>POLL QUESTION 3: In principle, do you think there should, or should not, be a Referendum on whether Northern Ireland stays in the United Kingdom or joins a united Ireland - at some point now, or in the future?</v>
      </c>
    </row>
    <row r="21" spans="2:3" ht="18" customHeight="1" x14ac:dyDescent="0.3">
      <c r="B21" s="147"/>
      <c r="C21" s="25" t="str">
        <f>HYPERLINK("#Q4!A1","POLL QUESTION 4: If there were a referendum (i.e. a ‘Border poll’) on the constitutional position of Northern Ireland within the week, - How would you vote?")</f>
        <v>POLL QUESTION 4: If there were a referendum (i.e. a ‘Border poll’) on the constitutional position of Northern Ireland within the week, - How would you vote?</v>
      </c>
    </row>
    <row r="22" spans="2:3" ht="18" customHeight="1" x14ac:dyDescent="0.3">
      <c r="B22" s="115"/>
      <c r="C22" s="25" t="str">
        <f t="shared" ref="C22" si="0">HYPERLINK("#Q5.1!A1","POLL QUESTION 5 - What are the main criteria and issues that you would consider when deciding which way to vote in a NI Border Poll? Q5.1 Whether a united Ireland, and/or transition to a united Ireland, would result in violence?")</f>
        <v>POLL QUESTION 5 - What are the main criteria and issues that you would consider when deciding which way to vote in a NI Border Poll? Q5.1 Whether a united Ireland, and/or transition to a united Ireland, would result in violence?</v>
      </c>
    </row>
    <row r="23" spans="2:3" ht="18" customHeight="1" x14ac:dyDescent="0.3">
      <c r="B23" s="115"/>
      <c r="C23" s="25" t="str">
        <f>HYPERLINK("#Q5.2!A1","POLL QUESTION 5 - What are the main criteria and issues that you would consider when deciding which way to vote in a NI Border Poll? Q5.2 How a united Ireland would be governed e.g. centrally or federally (e.g. with a devolved administration at Stormont)")</f>
        <v>POLL QUESTION 5 - What are the main criteria and issues that you would consider when deciding which way to vote in a NI Border Poll? Q5.2 How a united Ireland would be governed e.g. centrally or federally (e.g. with a devolved administration at Stormont)</v>
      </c>
    </row>
    <row r="24" spans="2:3" ht="18" customHeight="1" x14ac:dyDescent="0.3">
      <c r="B24" s="115"/>
      <c r="C24" s="25" t="str">
        <f>HYPERLINK("#Q5.3!A1","POLL QUESTION 5 - What are the main criteria and issues that you would consider when deciding which way to vote in a NI Border Poll? Q5.3 How a united Ireland would affect the NI(UK) Health service, and Welfare systems (social care, DLA)")</f>
        <v>POLL QUESTION 5 - What are the main criteria and issues that you would consider when deciding which way to vote in a NI Border Poll? Q5.3 How a united Ireland would affect the NI(UK) Health service, and Welfare systems (social care, DLA)</v>
      </c>
    </row>
    <row r="25" spans="2:3" ht="18" customHeight="1" x14ac:dyDescent="0.3">
      <c r="B25" s="115"/>
      <c r="C25" s="25" t="str">
        <f>HYPERLINK("#Q5.4!A1","POLL QUESTION 5 - What are the main criteria and issues that you would consider when deciding which way to vote in a NI Border Poll? Q5.4 How minorities, e.g. the NI Unionists, would be treated in a united Ireland")</f>
        <v>POLL QUESTION 5 - What are the main criteria and issues that you would consider when deciding which way to vote in a NI Border Poll? Q5.4 How minorities, e.g. the NI Unionists, would be treated in a united Ireland</v>
      </c>
    </row>
    <row r="26" spans="2:3" ht="18" customHeight="1" x14ac:dyDescent="0.3">
      <c r="B26" s="115"/>
      <c r="C26" s="25" t="str">
        <f>HYPERLINK("#Q5.5!A1","POLL QUESTION 5 - What are the main criteria and issues that you would consider when deciding which way to vote in a NI Border Poll? Q5.5 How a united Ireland would impact the NI economy e.g. jobs, investment, etc.")</f>
        <v>POLL QUESTION 5 - What are the main criteria and issues that you would consider when deciding which way to vote in a NI Border Poll? Q5.5 How a united Ireland would impact the NI economy e.g. jobs, investment, etc.</v>
      </c>
    </row>
    <row r="27" spans="2:3" ht="18" customHeight="1" x14ac:dyDescent="0.3">
      <c r="B27" s="115"/>
      <c r="C27" s="25" t="str">
        <f>HYPERLINK("#Q5.6!A1","POLL QUESTION 5 - What are the main criteria and issues that you would consider when deciding which way to vote in a NI Border Poll? Q5.6 I am 'Irish', - so I would probably vote pro a united Ireland (but that's not the only criterion I would consider)")</f>
        <v>POLL QUESTION 5 - What are the main criteria and issues that you would consider when deciding which way to vote in a NI Border Poll? Q5.6 I am 'Irish', - so I would probably vote pro a united Ireland (but that's not the only criterion I would consider)</v>
      </c>
    </row>
    <row r="28" spans="2:3" ht="18" customHeight="1" x14ac:dyDescent="0.3">
      <c r="B28" s="115"/>
      <c r="C28" s="25" t="str">
        <f>HYPERLINK("#Q5.7!A1","POLL QUESTION 5 - What are the main criteria and issues that you would consider when deciding which way to vote in a NI Border Poll? Q5.7 I am 'British', - so I would probably vote pro NI in the UK (but that's not the only criterion I would consider)")</f>
        <v>POLL QUESTION 5 - What are the main criteria and issues that you would consider when deciding which way to vote in a NI Border Poll? Q5.7 I am 'British', - so I would probably vote pro NI in the UK (but that's not the only criterion I would consider)</v>
      </c>
    </row>
    <row r="29" spans="2:3" ht="18" customHeight="1" x14ac:dyDescent="0.3">
      <c r="B29" s="115"/>
      <c r="C29" s="25" t="str">
        <f>HYPERLINK("#Q5.8!A1","POLL QUESTION 5 - What are the main criteria and issues that you would consider when deciding which way to vote in a NI Border Poll? Q5.8 None of the above - I would vote pro NI in the UK, regardless of any economic, social, or other issues/topics")</f>
        <v>POLL QUESTION 5 - What are the main criteria and issues that you would consider when deciding which way to vote in a NI Border Poll? Q5.8 None of the above - I would vote pro NI in the UK, regardless of any economic, social, or other issues/topics</v>
      </c>
    </row>
    <row r="30" spans="2:3" ht="18" customHeight="1" x14ac:dyDescent="0.3">
      <c r="B30" s="115"/>
      <c r="C30" s="25" t="str">
        <f>HYPERLINK("#Q5.9!A1","POLL QUESTION 5 - What are the main criteria and issues that you would consider when deciding which way to vote in a NI Border Poll? Q5.9 None of the above - I would vote pro united Ireland, regardless of any economic, social, or other issues/topics")</f>
        <v>POLL QUESTION 5 - What are the main criteria and issues that you would consider when deciding which way to vote in a NI Border Poll? Q5.9 None of the above - I would vote pro united Ireland, regardless of any economic, social, or other issues/topics</v>
      </c>
    </row>
    <row r="31" spans="2:3" ht="18" customHeight="1" x14ac:dyDescent="0.3">
      <c r="B31" s="115"/>
      <c r="C31" s="25" t="str">
        <f t="shared" ref="C31" si="1">HYPERLINK("#Q6!A1","POLL QUESTION 6: How would you react if a NI 'Border Poll' Referendum took place, and the result was pro-Irish unity? - NON NATIONALIST/REPUBLICAN QUESTION ONLY")</f>
        <v>POLL QUESTION 6: How would you react if a NI 'Border Poll' Referendum took place, and the result was pro-Irish unity? - NON NATIONALIST/REPUBLICAN QUESTION ONLY</v>
      </c>
    </row>
    <row r="32" spans="2:3" ht="18" customHeight="1" x14ac:dyDescent="0.3">
      <c r="B32" s="115"/>
      <c r="C32" s="25" t="str">
        <f>HYPERLINK("#Q7!A1","POLL QUESTION 7: Do you have an aspiration towards, and/or do you think there should be, a united Ireland (however defined) - either now, or in the near future (in 1-10 years), - or in 11-20 years time (or beyond)?...")</f>
        <v>POLL QUESTION 7: Do you have an aspiration towards, and/or do you think there should be, a united Ireland (however defined) - either now, or in the near future (in 1-10 years), - or in 11-20 years time (or beyond)?...</v>
      </c>
    </row>
    <row r="33" spans="2:3" ht="18" customHeight="1" x14ac:dyDescent="0.3">
      <c r="B33" s="115"/>
      <c r="C33" s="25" t="str">
        <f>HYPERLINK("#Q8!A1","POLL QUESTION 8: New plans to set pay levels for members of the NI Assembly (MLAs) have been introduced in the Assembly, which could see MLA salaries rise by £19,000 - from the current salary of £51,500 per annum. Do you agree with such an increase?")</f>
        <v>POLL QUESTION 8: New plans to set pay levels for members of the NI Assembly (MLAs) have been introduced in the Assembly, which could see MLA salaries rise by £19,000 - from the current salary of £51,500 per annum. Do you agree with such an increase?</v>
      </c>
    </row>
    <row r="34" spans="2:3" ht="18" customHeight="1" x14ac:dyDescent="0.3">
      <c r="B34" s="115"/>
      <c r="C34" s="25" t="str">
        <f>HYPERLINK("#Q9!A1","POLL QUESTION 9: Should NI politicians travel to a White House reception hosted by President Trump for St Patrick’s Day?")</f>
        <v>POLL QUESTION 9: Should NI politicians travel to a White House reception hosted by President Trump for St Patrick’s Day?</v>
      </c>
    </row>
    <row r="35" spans="2:3" ht="18" customHeight="1" x14ac:dyDescent="0.3">
      <c r="B35" s="115"/>
      <c r="C35" s="25" t="str">
        <f>HYPERLINK("#Q10!A1","POLL QUESTION 10: In this context, and in the wider context of the 'Troubles', should security forces be granted immunity for Troubles-era incidents?")</f>
        <v>POLL QUESTION 10: In this context, and in the wider context of the 'Troubles', should security forces be granted immunity for Troubles-era incidents?</v>
      </c>
    </row>
    <row r="36" spans="2:3" ht="18" customHeight="1" x14ac:dyDescent="0.3">
      <c r="B36" s="115"/>
      <c r="C36" s="25" t="str">
        <f>HYPERLINK("#Q11!A1","POLL QUESTION 11: Do you think weather events like Storm Éowyn are at least partly caused by climate change?")</f>
        <v>POLL QUESTION 11: Do you think weather events like Storm Éowyn are at least partly caused by climate change?</v>
      </c>
    </row>
    <row r="37" spans="2:3" ht="18" customHeight="1" x14ac:dyDescent="0.3">
      <c r="B37" s="115"/>
      <c r="C37" s="25"/>
    </row>
    <row r="38" spans="2:3" ht="18" customHeight="1" x14ac:dyDescent="0.3">
      <c r="B38" s="115"/>
      <c r="C38" s="25"/>
    </row>
    <row r="39" spans="2:3" ht="18" customHeight="1" x14ac:dyDescent="0.3">
      <c r="B39" s="115"/>
      <c r="C39" s="25"/>
    </row>
    <row r="40" spans="2:3" ht="18" customHeight="1" x14ac:dyDescent="0.3">
      <c r="B40" s="115"/>
      <c r="C40" s="25"/>
    </row>
  </sheetData>
  <sheetProtection algorithmName="SHA-512" hashValue="7dgLUoYxZl8cohb7Ly95zIhbY8Dp9Ihi5WeoKRR93MHZbPmU2WKxEzV1vxc7s7hBn+SZs7Ho4U62SJ2vJZIX7g==" saltValue="kadhH5hASDTTSBp6IiSpVw==" spinCount="100000" sheet="1" objects="1" scenarios="1"/>
  <mergeCells count="2">
    <mergeCell ref="B3:B12"/>
    <mergeCell ref="B14:B21"/>
  </mergeCells>
  <pageMargins left="0.7" right="0.7" top="0.75" bottom="0.75" header="0.3" footer="0.3"/>
  <pageSetup paperSize="9"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AJ11"/>
  <sheetViews>
    <sheetView showGridLines="0" workbookViewId="0"/>
  </sheetViews>
  <sheetFormatPr defaultRowHeight="14.4" x14ac:dyDescent="0.3"/>
  <cols>
    <col min="1" max="1" width="48.4414062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688</v>
      </c>
      <c r="B3" s="176"/>
      <c r="C3" s="176"/>
      <c r="D3" s="176"/>
      <c r="E3" s="176"/>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3"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318</v>
      </c>
      <c r="D7" s="90" t="s">
        <v>217</v>
      </c>
      <c r="E7" s="90" t="s">
        <v>53</v>
      </c>
      <c r="F7" s="90" t="s">
        <v>54</v>
      </c>
      <c r="G7" s="90" t="s">
        <v>55</v>
      </c>
      <c r="H7" s="90" t="s">
        <v>56</v>
      </c>
      <c r="I7" s="90" t="s">
        <v>22</v>
      </c>
      <c r="J7" s="90" t="s">
        <v>57</v>
      </c>
      <c r="K7" s="90" t="s">
        <v>58</v>
      </c>
      <c r="L7" s="90" t="s">
        <v>320</v>
      </c>
      <c r="M7" s="90" t="s">
        <v>221</v>
      </c>
      <c r="N7" s="90" t="s">
        <v>292</v>
      </c>
      <c r="O7" s="90" t="s">
        <v>222</v>
      </c>
      <c r="P7" s="90" t="s">
        <v>223</v>
      </c>
      <c r="Q7" s="90" t="s">
        <v>246</v>
      </c>
      <c r="R7" s="90" t="s">
        <v>321</v>
      </c>
      <c r="S7" s="90" t="s">
        <v>322</v>
      </c>
      <c r="T7" s="90" t="s">
        <v>295</v>
      </c>
      <c r="U7" s="90" t="s">
        <v>226</v>
      </c>
      <c r="V7" s="90" t="s">
        <v>37</v>
      </c>
      <c r="W7" s="90" t="s">
        <v>136</v>
      </c>
      <c r="X7" s="90" t="s">
        <v>42</v>
      </c>
      <c r="Y7" s="90" t="s">
        <v>184</v>
      </c>
      <c r="Z7" s="90" t="s">
        <v>71</v>
      </c>
      <c r="AA7" s="90" t="s">
        <v>132</v>
      </c>
      <c r="AB7" s="90" t="s">
        <v>72</v>
      </c>
      <c r="AC7" s="90" t="s">
        <v>18</v>
      </c>
      <c r="AD7" s="90" t="s">
        <v>228</v>
      </c>
      <c r="AE7" s="90" t="s">
        <v>192</v>
      </c>
      <c r="AF7" s="90" t="s">
        <v>323</v>
      </c>
      <c r="AG7" s="90" t="s">
        <v>374</v>
      </c>
      <c r="AH7" s="90" t="s">
        <v>78</v>
      </c>
      <c r="AI7" s="90" t="s">
        <v>141</v>
      </c>
      <c r="AJ7" s="90" t="s">
        <v>230</v>
      </c>
    </row>
    <row r="8" spans="1:36" ht="19.95" customHeight="1" x14ac:dyDescent="0.35">
      <c r="A8" s="87" t="s">
        <v>442</v>
      </c>
      <c r="B8" s="88" t="s">
        <v>460</v>
      </c>
      <c r="C8" s="88" t="s">
        <v>372</v>
      </c>
      <c r="D8" s="88" t="s">
        <v>376</v>
      </c>
      <c r="E8" s="88" t="s">
        <v>158</v>
      </c>
      <c r="F8" s="88" t="s">
        <v>237</v>
      </c>
      <c r="G8" s="88" t="s">
        <v>333</v>
      </c>
      <c r="H8" s="88" t="s">
        <v>328</v>
      </c>
      <c r="I8" s="88" t="s">
        <v>302</v>
      </c>
      <c r="J8" s="88" t="s">
        <v>352</v>
      </c>
      <c r="K8" s="88" t="s">
        <v>461</v>
      </c>
      <c r="L8" s="88" t="s">
        <v>32</v>
      </c>
      <c r="M8" s="88" t="s">
        <v>185</v>
      </c>
      <c r="N8" s="88" t="s">
        <v>279</v>
      </c>
      <c r="O8" s="88" t="s">
        <v>340</v>
      </c>
      <c r="P8" s="88" t="s">
        <v>462</v>
      </c>
      <c r="Q8" s="88" t="s">
        <v>195</v>
      </c>
      <c r="R8" s="88" t="s">
        <v>293</v>
      </c>
      <c r="S8" s="88" t="s">
        <v>129</v>
      </c>
      <c r="T8" s="88" t="s">
        <v>134</v>
      </c>
      <c r="U8" s="88" t="s">
        <v>311</v>
      </c>
      <c r="V8" s="88" t="s">
        <v>39</v>
      </c>
      <c r="W8" s="88" t="s">
        <v>177</v>
      </c>
      <c r="X8" s="88" t="s">
        <v>143</v>
      </c>
      <c r="Y8" s="88" t="s">
        <v>163</v>
      </c>
      <c r="Z8" s="88" t="s">
        <v>99</v>
      </c>
      <c r="AA8" s="88" t="s">
        <v>41</v>
      </c>
      <c r="AB8" s="88" t="s">
        <v>161</v>
      </c>
      <c r="AC8" s="88" t="s">
        <v>375</v>
      </c>
      <c r="AD8" s="88" t="s">
        <v>72</v>
      </c>
      <c r="AE8" s="88" t="s">
        <v>79</v>
      </c>
      <c r="AF8" s="88" t="s">
        <v>463</v>
      </c>
      <c r="AG8" s="88" t="s">
        <v>221</v>
      </c>
      <c r="AH8" s="88" t="s">
        <v>329</v>
      </c>
      <c r="AI8" s="88" t="s">
        <v>142</v>
      </c>
      <c r="AJ8" s="88" t="s">
        <v>464</v>
      </c>
    </row>
    <row r="9" spans="1:36" ht="19.95" customHeight="1" x14ac:dyDescent="0.35">
      <c r="A9" s="89" t="s">
        <v>449</v>
      </c>
      <c r="B9" s="90" t="s">
        <v>362</v>
      </c>
      <c r="C9" s="90" t="s">
        <v>365</v>
      </c>
      <c r="D9" s="90" t="s">
        <v>154</v>
      </c>
      <c r="E9" s="90" t="s">
        <v>425</v>
      </c>
      <c r="F9" s="90" t="s">
        <v>383</v>
      </c>
      <c r="G9" s="90" t="s">
        <v>429</v>
      </c>
      <c r="H9" s="90" t="s">
        <v>126</v>
      </c>
      <c r="I9" s="90" t="s">
        <v>347</v>
      </c>
      <c r="J9" s="90" t="s">
        <v>361</v>
      </c>
      <c r="K9" s="90" t="s">
        <v>154</v>
      </c>
      <c r="L9" s="90" t="s">
        <v>389</v>
      </c>
      <c r="M9" s="90" t="s">
        <v>254</v>
      </c>
      <c r="N9" s="90" t="s">
        <v>362</v>
      </c>
      <c r="O9" s="90" t="s">
        <v>361</v>
      </c>
      <c r="P9" s="90" t="s">
        <v>336</v>
      </c>
      <c r="Q9" s="90" t="s">
        <v>205</v>
      </c>
      <c r="R9" s="90" t="s">
        <v>270</v>
      </c>
      <c r="S9" s="90" t="s">
        <v>465</v>
      </c>
      <c r="T9" s="90" t="s">
        <v>148</v>
      </c>
      <c r="U9" s="90" t="s">
        <v>383</v>
      </c>
      <c r="V9" s="90" t="s">
        <v>155</v>
      </c>
      <c r="W9" s="90" t="s">
        <v>465</v>
      </c>
      <c r="X9" s="90" t="s">
        <v>188</v>
      </c>
      <c r="Y9" s="90" t="s">
        <v>169</v>
      </c>
      <c r="Z9" s="90" t="s">
        <v>114</v>
      </c>
      <c r="AA9" s="90" t="s">
        <v>254</v>
      </c>
      <c r="AB9" s="90" t="s">
        <v>270</v>
      </c>
      <c r="AC9" s="90" t="s">
        <v>254</v>
      </c>
      <c r="AD9" s="90" t="s">
        <v>146</v>
      </c>
      <c r="AE9" s="90" t="s">
        <v>347</v>
      </c>
      <c r="AF9" s="90" t="s">
        <v>167</v>
      </c>
      <c r="AG9" s="90" t="s">
        <v>254</v>
      </c>
      <c r="AH9" s="90" t="s">
        <v>109</v>
      </c>
      <c r="AI9" s="90" t="s">
        <v>425</v>
      </c>
      <c r="AJ9" s="90" t="s">
        <v>429</v>
      </c>
    </row>
    <row r="10" spans="1:36" ht="19.95" customHeight="1" x14ac:dyDescent="0.35">
      <c r="A10" s="87" t="s">
        <v>453</v>
      </c>
      <c r="B10" s="88" t="s">
        <v>353</v>
      </c>
      <c r="C10" s="88" t="s">
        <v>466</v>
      </c>
      <c r="D10" s="88" t="s">
        <v>129</v>
      </c>
      <c r="E10" s="88" t="s">
        <v>304</v>
      </c>
      <c r="F10" s="88" t="s">
        <v>178</v>
      </c>
      <c r="G10" s="88" t="s">
        <v>90</v>
      </c>
      <c r="H10" s="88" t="s">
        <v>234</v>
      </c>
      <c r="I10" s="88" t="s">
        <v>240</v>
      </c>
      <c r="J10" s="88" t="s">
        <v>23</v>
      </c>
      <c r="K10" s="88" t="s">
        <v>279</v>
      </c>
      <c r="L10" s="88" t="s">
        <v>131</v>
      </c>
      <c r="M10" s="88" t="s">
        <v>345</v>
      </c>
      <c r="N10" s="88" t="s">
        <v>88</v>
      </c>
      <c r="O10" s="88" t="s">
        <v>194</v>
      </c>
      <c r="P10" s="88" t="s">
        <v>421</v>
      </c>
      <c r="Q10" s="88" t="s">
        <v>175</v>
      </c>
      <c r="R10" s="88" t="s">
        <v>350</v>
      </c>
      <c r="S10" s="88" t="s">
        <v>139</v>
      </c>
      <c r="T10" s="88" t="s">
        <v>131</v>
      </c>
      <c r="U10" s="88" t="s">
        <v>49</v>
      </c>
      <c r="V10" s="88" t="s">
        <v>315</v>
      </c>
      <c r="W10" s="88" t="s">
        <v>79</v>
      </c>
      <c r="X10" s="88" t="s">
        <v>69</v>
      </c>
      <c r="Y10" s="88" t="s">
        <v>101</v>
      </c>
      <c r="Z10" s="88" t="s">
        <v>179</v>
      </c>
      <c r="AA10" s="88" t="s">
        <v>138</v>
      </c>
      <c r="AB10" s="88" t="s">
        <v>141</v>
      </c>
      <c r="AC10" s="88" t="s">
        <v>22</v>
      </c>
      <c r="AD10" s="88" t="s">
        <v>388</v>
      </c>
      <c r="AE10" s="88" t="s">
        <v>163</v>
      </c>
      <c r="AF10" s="88" t="s">
        <v>178</v>
      </c>
      <c r="AG10" s="88" t="s">
        <v>232</v>
      </c>
      <c r="AH10" s="88" t="s">
        <v>279</v>
      </c>
      <c r="AI10" s="88" t="s">
        <v>142</v>
      </c>
      <c r="AJ10" s="88" t="s">
        <v>30</v>
      </c>
    </row>
    <row r="11" spans="1:36" ht="19.95" customHeight="1" x14ac:dyDescent="0.35">
      <c r="A11" s="89" t="s">
        <v>457</v>
      </c>
      <c r="B11" s="90" t="s">
        <v>268</v>
      </c>
      <c r="C11" s="90" t="s">
        <v>365</v>
      </c>
      <c r="D11" s="90" t="s">
        <v>109</v>
      </c>
      <c r="E11" s="90" t="s">
        <v>316</v>
      </c>
      <c r="F11" s="90" t="s">
        <v>253</v>
      </c>
      <c r="G11" s="90" t="s">
        <v>110</v>
      </c>
      <c r="H11" s="90" t="s">
        <v>251</v>
      </c>
      <c r="I11" s="90" t="s">
        <v>330</v>
      </c>
      <c r="J11" s="90" t="s">
        <v>117</v>
      </c>
      <c r="K11" s="90" t="s">
        <v>109</v>
      </c>
      <c r="L11" s="90" t="s">
        <v>307</v>
      </c>
      <c r="M11" s="90" t="s">
        <v>252</v>
      </c>
      <c r="N11" s="90" t="s">
        <v>268</v>
      </c>
      <c r="O11" s="90" t="s">
        <v>117</v>
      </c>
      <c r="P11" s="90" t="s">
        <v>156</v>
      </c>
      <c r="Q11" s="90" t="s">
        <v>256</v>
      </c>
      <c r="R11" s="90" t="s">
        <v>155</v>
      </c>
      <c r="S11" s="90" t="s">
        <v>111</v>
      </c>
      <c r="T11" s="90" t="s">
        <v>406</v>
      </c>
      <c r="U11" s="90" t="s">
        <v>253</v>
      </c>
      <c r="V11" s="90" t="s">
        <v>270</v>
      </c>
      <c r="W11" s="90" t="s">
        <v>111</v>
      </c>
      <c r="X11" s="90" t="s">
        <v>467</v>
      </c>
      <c r="Y11" s="90" t="s">
        <v>248</v>
      </c>
      <c r="Z11" s="90" t="s">
        <v>189</v>
      </c>
      <c r="AA11" s="90" t="s">
        <v>252</v>
      </c>
      <c r="AB11" s="90" t="s">
        <v>155</v>
      </c>
      <c r="AC11" s="90" t="s">
        <v>252</v>
      </c>
      <c r="AD11" s="90" t="s">
        <v>182</v>
      </c>
      <c r="AE11" s="90" t="s">
        <v>330</v>
      </c>
      <c r="AF11" s="90" t="s">
        <v>112</v>
      </c>
      <c r="AG11" s="90" t="s">
        <v>252</v>
      </c>
      <c r="AH11" s="90" t="s">
        <v>154</v>
      </c>
      <c r="AI11" s="90" t="s">
        <v>316</v>
      </c>
      <c r="AJ11" s="90" t="s">
        <v>110</v>
      </c>
    </row>
  </sheetData>
  <sheetProtection algorithmName="SHA-512" hashValue="6ZtxQbUhY2BkZ7aztxHt7Utgvz4l5bEjp8leGcRGHwdE1SAg8ukSo4nKSyCkz8EiRQsWHUnD7mhA0Eq9gmbRfQ==" saltValue="udgn+kGyMBZxzbFysn7h5g==" spinCount="100000" sheet="1" objects="1" scenarios="1"/>
  <mergeCells count="9">
    <mergeCell ref="M4:Q4"/>
    <mergeCell ref="R4:AB4"/>
    <mergeCell ref="AC4:AF4"/>
    <mergeCell ref="AG4:AJ4"/>
    <mergeCell ref="B2:E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AJ11"/>
  <sheetViews>
    <sheetView showGridLines="0" workbookViewId="0"/>
  </sheetViews>
  <sheetFormatPr defaultRowHeight="14.4" x14ac:dyDescent="0.3"/>
  <cols>
    <col min="1" max="1" width="48.10937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689</v>
      </c>
      <c r="B3" s="176"/>
      <c r="C3" s="176"/>
      <c r="D3" s="176"/>
      <c r="E3" s="92"/>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3"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218</v>
      </c>
      <c r="F7" s="90" t="s">
        <v>54</v>
      </c>
      <c r="G7" s="90" t="s">
        <v>55</v>
      </c>
      <c r="H7" s="90" t="s">
        <v>56</v>
      </c>
      <c r="I7" s="90" t="s">
        <v>22</v>
      </c>
      <c r="J7" s="90" t="s">
        <v>57</v>
      </c>
      <c r="K7" s="90" t="s">
        <v>58</v>
      </c>
      <c r="L7" s="90" t="s">
        <v>320</v>
      </c>
      <c r="M7" s="90" t="s">
        <v>221</v>
      </c>
      <c r="N7" s="90" t="s">
        <v>100</v>
      </c>
      <c r="O7" s="90" t="s">
        <v>60</v>
      </c>
      <c r="P7" s="90" t="s">
        <v>223</v>
      </c>
      <c r="Q7" s="90" t="s">
        <v>62</v>
      </c>
      <c r="R7" s="90" t="s">
        <v>321</v>
      </c>
      <c r="S7" s="90" t="s">
        <v>64</v>
      </c>
      <c r="T7" s="90" t="s">
        <v>295</v>
      </c>
      <c r="U7" s="90" t="s">
        <v>226</v>
      </c>
      <c r="V7" s="90" t="s">
        <v>37</v>
      </c>
      <c r="W7" s="90" t="s">
        <v>136</v>
      </c>
      <c r="X7" s="90" t="s">
        <v>42</v>
      </c>
      <c r="Y7" s="90" t="s">
        <v>184</v>
      </c>
      <c r="Z7" s="90" t="s">
        <v>71</v>
      </c>
      <c r="AA7" s="90" t="s">
        <v>132</v>
      </c>
      <c r="AB7" s="90" t="s">
        <v>132</v>
      </c>
      <c r="AC7" s="90" t="s">
        <v>18</v>
      </c>
      <c r="AD7" s="90" t="s">
        <v>228</v>
      </c>
      <c r="AE7" s="90" t="s">
        <v>192</v>
      </c>
      <c r="AF7" s="90" t="s">
        <v>323</v>
      </c>
      <c r="AG7" s="90" t="s">
        <v>229</v>
      </c>
      <c r="AH7" s="90" t="s">
        <v>103</v>
      </c>
      <c r="AI7" s="90" t="s">
        <v>141</v>
      </c>
      <c r="AJ7" s="90" t="s">
        <v>230</v>
      </c>
    </row>
    <row r="8" spans="1:36" ht="19.95" customHeight="1" x14ac:dyDescent="0.35">
      <c r="A8" s="87" t="s">
        <v>442</v>
      </c>
      <c r="B8" s="88" t="s">
        <v>481</v>
      </c>
      <c r="C8" s="88" t="s">
        <v>482</v>
      </c>
      <c r="D8" s="88" t="s">
        <v>483</v>
      </c>
      <c r="E8" s="88" t="s">
        <v>59</v>
      </c>
      <c r="F8" s="88" t="s">
        <v>348</v>
      </c>
      <c r="G8" s="88" t="s">
        <v>303</v>
      </c>
      <c r="H8" s="88" t="s">
        <v>356</v>
      </c>
      <c r="I8" s="88" t="s">
        <v>84</v>
      </c>
      <c r="J8" s="88" t="s">
        <v>484</v>
      </c>
      <c r="K8" s="88" t="s">
        <v>485</v>
      </c>
      <c r="L8" s="88" t="s">
        <v>377</v>
      </c>
      <c r="M8" s="88" t="s">
        <v>74</v>
      </c>
      <c r="N8" s="88" t="s">
        <v>352</v>
      </c>
      <c r="O8" s="88" t="s">
        <v>327</v>
      </c>
      <c r="P8" s="88" t="s">
        <v>486</v>
      </c>
      <c r="Q8" s="88" t="s">
        <v>349</v>
      </c>
      <c r="R8" s="88" t="s">
        <v>487</v>
      </c>
      <c r="S8" s="88" t="s">
        <v>228</v>
      </c>
      <c r="T8" s="88" t="s">
        <v>285</v>
      </c>
      <c r="U8" s="88" t="s">
        <v>194</v>
      </c>
      <c r="V8" s="88" t="s">
        <v>314</v>
      </c>
      <c r="W8" s="88" t="s">
        <v>135</v>
      </c>
      <c r="X8" s="88" t="s">
        <v>184</v>
      </c>
      <c r="Y8" s="88" t="s">
        <v>138</v>
      </c>
      <c r="Z8" s="88" t="s">
        <v>71</v>
      </c>
      <c r="AA8" s="88" t="s">
        <v>72</v>
      </c>
      <c r="AB8" s="88" t="s">
        <v>134</v>
      </c>
      <c r="AC8" s="88" t="s">
        <v>488</v>
      </c>
      <c r="AD8" s="88" t="s">
        <v>140</v>
      </c>
      <c r="AE8" s="88" t="s">
        <v>42</v>
      </c>
      <c r="AF8" s="88" t="s">
        <v>489</v>
      </c>
      <c r="AG8" s="88" t="s">
        <v>27</v>
      </c>
      <c r="AH8" s="88" t="s">
        <v>23</v>
      </c>
      <c r="AI8" s="88" t="s">
        <v>71</v>
      </c>
      <c r="AJ8" s="88" t="s">
        <v>490</v>
      </c>
    </row>
    <row r="9" spans="1:36" ht="19.95" customHeight="1" x14ac:dyDescent="0.35">
      <c r="A9" s="89" t="s">
        <v>449</v>
      </c>
      <c r="B9" s="90" t="s">
        <v>407</v>
      </c>
      <c r="C9" s="90" t="s">
        <v>465</v>
      </c>
      <c r="D9" s="90" t="s">
        <v>182</v>
      </c>
      <c r="E9" s="90" t="s">
        <v>465</v>
      </c>
      <c r="F9" s="90" t="s">
        <v>476</v>
      </c>
      <c r="G9" s="90" t="s">
        <v>118</v>
      </c>
      <c r="H9" s="90" t="s">
        <v>491</v>
      </c>
      <c r="I9" s="90" t="s">
        <v>167</v>
      </c>
      <c r="J9" s="90" t="s">
        <v>465</v>
      </c>
      <c r="K9" s="90" t="s">
        <v>407</v>
      </c>
      <c r="L9" s="90" t="s">
        <v>406</v>
      </c>
      <c r="M9" s="90" t="s">
        <v>476</v>
      </c>
      <c r="N9" s="90" t="s">
        <v>407</v>
      </c>
      <c r="O9" s="90" t="s">
        <v>197</v>
      </c>
      <c r="P9" s="90" t="s">
        <v>427</v>
      </c>
      <c r="Q9" s="90" t="s">
        <v>476</v>
      </c>
      <c r="R9" s="90" t="s">
        <v>437</v>
      </c>
      <c r="S9" s="90" t="s">
        <v>465</v>
      </c>
      <c r="T9" s="90" t="s">
        <v>458</v>
      </c>
      <c r="U9" s="90" t="s">
        <v>390</v>
      </c>
      <c r="V9" s="90" t="s">
        <v>118</v>
      </c>
      <c r="W9" s="90" t="s">
        <v>278</v>
      </c>
      <c r="X9" s="90" t="s">
        <v>406</v>
      </c>
      <c r="Y9" s="90" t="s">
        <v>426</v>
      </c>
      <c r="Z9" s="90" t="s">
        <v>428</v>
      </c>
      <c r="AA9" s="90" t="s">
        <v>479</v>
      </c>
      <c r="AB9" s="90" t="s">
        <v>436</v>
      </c>
      <c r="AC9" s="90" t="s">
        <v>478</v>
      </c>
      <c r="AD9" s="90" t="s">
        <v>406</v>
      </c>
      <c r="AE9" s="90" t="s">
        <v>436</v>
      </c>
      <c r="AF9" s="90" t="s">
        <v>406</v>
      </c>
      <c r="AG9" s="90" t="s">
        <v>476</v>
      </c>
      <c r="AH9" s="90" t="s">
        <v>465</v>
      </c>
      <c r="AI9" s="90" t="s">
        <v>451</v>
      </c>
      <c r="AJ9" s="90" t="s">
        <v>167</v>
      </c>
    </row>
    <row r="10" spans="1:36" ht="19.95" customHeight="1" x14ac:dyDescent="0.35">
      <c r="A10" s="87" t="s">
        <v>453</v>
      </c>
      <c r="B10" s="88" t="s">
        <v>396</v>
      </c>
      <c r="C10" s="88" t="s">
        <v>85</v>
      </c>
      <c r="D10" s="88" t="s">
        <v>345</v>
      </c>
      <c r="E10" s="88" t="s">
        <v>274</v>
      </c>
      <c r="F10" s="88" t="s">
        <v>75</v>
      </c>
      <c r="G10" s="88" t="s">
        <v>160</v>
      </c>
      <c r="H10" s="88" t="s">
        <v>92</v>
      </c>
      <c r="I10" s="88" t="s">
        <v>87</v>
      </c>
      <c r="J10" s="88" t="s">
        <v>159</v>
      </c>
      <c r="K10" s="88" t="s">
        <v>234</v>
      </c>
      <c r="L10" s="88" t="s">
        <v>86</v>
      </c>
      <c r="M10" s="88" t="s">
        <v>160</v>
      </c>
      <c r="N10" s="88" t="s">
        <v>87</v>
      </c>
      <c r="O10" s="88" t="s">
        <v>280</v>
      </c>
      <c r="P10" s="88" t="s">
        <v>39</v>
      </c>
      <c r="Q10" s="88" t="s">
        <v>184</v>
      </c>
      <c r="R10" s="88" t="s">
        <v>69</v>
      </c>
      <c r="S10" s="88" t="s">
        <v>72</v>
      </c>
      <c r="T10" s="88" t="s">
        <v>39</v>
      </c>
      <c r="U10" s="88" t="s">
        <v>262</v>
      </c>
      <c r="V10" s="88" t="s">
        <v>163</v>
      </c>
      <c r="W10" s="88" t="s">
        <v>42</v>
      </c>
      <c r="X10" s="88" t="s">
        <v>104</v>
      </c>
      <c r="Y10" s="88" t="s">
        <v>143</v>
      </c>
      <c r="Z10" s="88" t="s">
        <v>97</v>
      </c>
      <c r="AA10" s="88" t="s">
        <v>143</v>
      </c>
      <c r="AB10" s="88" t="s">
        <v>96</v>
      </c>
      <c r="AC10" s="88" t="s">
        <v>39</v>
      </c>
      <c r="AD10" s="88" t="s">
        <v>87</v>
      </c>
      <c r="AE10" s="88" t="s">
        <v>99</v>
      </c>
      <c r="AF10" s="88" t="s">
        <v>337</v>
      </c>
      <c r="AG10" s="88" t="s">
        <v>242</v>
      </c>
      <c r="AH10" s="88" t="s">
        <v>139</v>
      </c>
      <c r="AI10" s="88" t="s">
        <v>99</v>
      </c>
      <c r="AJ10" s="88" t="s">
        <v>299</v>
      </c>
    </row>
    <row r="11" spans="1:36" ht="19.95" customHeight="1" x14ac:dyDescent="0.35">
      <c r="A11" s="89" t="s">
        <v>457</v>
      </c>
      <c r="B11" s="90" t="s">
        <v>152</v>
      </c>
      <c r="C11" s="90" t="s">
        <v>111</v>
      </c>
      <c r="D11" s="90" t="s">
        <v>146</v>
      </c>
      <c r="E11" s="90" t="s">
        <v>111</v>
      </c>
      <c r="F11" s="90" t="s">
        <v>115</v>
      </c>
      <c r="G11" s="90" t="s">
        <v>125</v>
      </c>
      <c r="H11" s="90" t="s">
        <v>267</v>
      </c>
      <c r="I11" s="90" t="s">
        <v>112</v>
      </c>
      <c r="J11" s="90" t="s">
        <v>111</v>
      </c>
      <c r="K11" s="90" t="s">
        <v>152</v>
      </c>
      <c r="L11" s="90" t="s">
        <v>148</v>
      </c>
      <c r="M11" s="90" t="s">
        <v>115</v>
      </c>
      <c r="N11" s="90" t="s">
        <v>152</v>
      </c>
      <c r="O11" s="90" t="s">
        <v>250</v>
      </c>
      <c r="P11" s="90" t="s">
        <v>147</v>
      </c>
      <c r="Q11" s="90" t="s">
        <v>115</v>
      </c>
      <c r="R11" s="90" t="s">
        <v>170</v>
      </c>
      <c r="S11" s="90" t="s">
        <v>111</v>
      </c>
      <c r="T11" s="90" t="s">
        <v>106</v>
      </c>
      <c r="U11" s="90" t="s">
        <v>271</v>
      </c>
      <c r="V11" s="90" t="s">
        <v>125</v>
      </c>
      <c r="W11" s="90" t="s">
        <v>108</v>
      </c>
      <c r="X11" s="90" t="s">
        <v>148</v>
      </c>
      <c r="Y11" s="90" t="s">
        <v>168</v>
      </c>
      <c r="Z11" s="90" t="s">
        <v>121</v>
      </c>
      <c r="AA11" s="90" t="s">
        <v>120</v>
      </c>
      <c r="AB11" s="90" t="s">
        <v>122</v>
      </c>
      <c r="AC11" s="90" t="s">
        <v>123</v>
      </c>
      <c r="AD11" s="90" t="s">
        <v>148</v>
      </c>
      <c r="AE11" s="90" t="s">
        <v>122</v>
      </c>
      <c r="AF11" s="90" t="s">
        <v>148</v>
      </c>
      <c r="AG11" s="90" t="s">
        <v>115</v>
      </c>
      <c r="AH11" s="90" t="s">
        <v>111</v>
      </c>
      <c r="AI11" s="90" t="s">
        <v>151</v>
      </c>
      <c r="AJ11" s="90" t="s">
        <v>112</v>
      </c>
    </row>
  </sheetData>
  <sheetProtection algorithmName="SHA-512" hashValue="+4TVUTXNIBwDf38IeAv4zvMlj8ZyeBf3NO4JW4h391uvbzuwSEXONBIGkLq7mEmgUJZDNM1nP2xO0AMiD+rvSQ==" saltValue="l0/rhl8LY6V8c0f9Wl7hgw==" spinCount="100000" sheet="1" objects="1" scenarios="1"/>
  <mergeCells count="9">
    <mergeCell ref="M4:Q4"/>
    <mergeCell ref="R4:AB4"/>
    <mergeCell ref="AC4:AF4"/>
    <mergeCell ref="AG4:AJ4"/>
    <mergeCell ref="B2:E2"/>
    <mergeCell ref="C4:D4"/>
    <mergeCell ref="E4:I4"/>
    <mergeCell ref="J4:L4"/>
    <mergeCell ref="A3:D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pageSetUpPr fitToPage="1"/>
  </sheetPr>
  <dimension ref="A1:AJ11"/>
  <sheetViews>
    <sheetView showGridLines="0" workbookViewId="0"/>
  </sheetViews>
  <sheetFormatPr defaultRowHeight="14.4" x14ac:dyDescent="0.3"/>
  <cols>
    <col min="1" max="1" width="48.7773437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690</v>
      </c>
      <c r="B3" s="176"/>
      <c r="C3" s="176"/>
      <c r="D3" s="176"/>
      <c r="E3" s="92"/>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3"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53</v>
      </c>
      <c r="F7" s="90" t="s">
        <v>54</v>
      </c>
      <c r="G7" s="90" t="s">
        <v>55</v>
      </c>
      <c r="H7" s="90" t="s">
        <v>56</v>
      </c>
      <c r="I7" s="90" t="s">
        <v>22</v>
      </c>
      <c r="J7" s="90" t="s">
        <v>291</v>
      </c>
      <c r="K7" s="90" t="s">
        <v>58</v>
      </c>
      <c r="L7" s="90" t="s">
        <v>320</v>
      </c>
      <c r="M7" s="90" t="s">
        <v>221</v>
      </c>
      <c r="N7" s="90" t="s">
        <v>100</v>
      </c>
      <c r="O7" s="90" t="s">
        <v>60</v>
      </c>
      <c r="P7" s="90" t="s">
        <v>223</v>
      </c>
      <c r="Q7" s="90" t="s">
        <v>62</v>
      </c>
      <c r="R7" s="90" t="s">
        <v>321</v>
      </c>
      <c r="S7" s="90" t="s">
        <v>322</v>
      </c>
      <c r="T7" s="90" t="s">
        <v>295</v>
      </c>
      <c r="U7" s="90" t="s">
        <v>226</v>
      </c>
      <c r="V7" s="90" t="s">
        <v>67</v>
      </c>
      <c r="W7" s="90" t="s">
        <v>136</v>
      </c>
      <c r="X7" s="90" t="s">
        <v>42</v>
      </c>
      <c r="Y7" s="90" t="s">
        <v>184</v>
      </c>
      <c r="Z7" s="90" t="s">
        <v>71</v>
      </c>
      <c r="AA7" s="90" t="s">
        <v>262</v>
      </c>
      <c r="AB7" s="90" t="s">
        <v>72</v>
      </c>
      <c r="AC7" s="90" t="s">
        <v>18</v>
      </c>
      <c r="AD7" s="90" t="s">
        <v>228</v>
      </c>
      <c r="AE7" s="90" t="s">
        <v>192</v>
      </c>
      <c r="AF7" s="90" t="s">
        <v>323</v>
      </c>
      <c r="AG7" s="90" t="s">
        <v>229</v>
      </c>
      <c r="AH7" s="90" t="s">
        <v>103</v>
      </c>
      <c r="AI7" s="90" t="s">
        <v>141</v>
      </c>
      <c r="AJ7" s="90" t="s">
        <v>230</v>
      </c>
    </row>
    <row r="8" spans="1:36" ht="19.95" customHeight="1" x14ac:dyDescent="0.35">
      <c r="A8" s="87" t="s">
        <v>442</v>
      </c>
      <c r="B8" s="88" t="s">
        <v>443</v>
      </c>
      <c r="C8" s="88" t="s">
        <v>444</v>
      </c>
      <c r="D8" s="88" t="s">
        <v>445</v>
      </c>
      <c r="E8" s="88" t="s">
        <v>140</v>
      </c>
      <c r="F8" s="88" t="s">
        <v>276</v>
      </c>
      <c r="G8" s="88" t="s">
        <v>258</v>
      </c>
      <c r="H8" s="88" t="s">
        <v>32</v>
      </c>
      <c r="I8" s="88" t="s">
        <v>302</v>
      </c>
      <c r="J8" s="88" t="s">
        <v>294</v>
      </c>
      <c r="K8" s="88" t="s">
        <v>446</v>
      </c>
      <c r="L8" s="88" t="s">
        <v>276</v>
      </c>
      <c r="M8" s="88" t="s">
        <v>226</v>
      </c>
      <c r="N8" s="88" t="s">
        <v>56</v>
      </c>
      <c r="O8" s="88" t="s">
        <v>286</v>
      </c>
      <c r="P8" s="88" t="s">
        <v>335</v>
      </c>
      <c r="Q8" s="88" t="s">
        <v>421</v>
      </c>
      <c r="R8" s="88" t="s">
        <v>264</v>
      </c>
      <c r="S8" s="88" t="s">
        <v>21</v>
      </c>
      <c r="T8" s="88" t="s">
        <v>159</v>
      </c>
      <c r="U8" s="88" t="s">
        <v>68</v>
      </c>
      <c r="V8" s="88" t="s">
        <v>42</v>
      </c>
      <c r="W8" s="88" t="s">
        <v>314</v>
      </c>
      <c r="X8" s="88" t="s">
        <v>102</v>
      </c>
      <c r="Y8" s="88" t="s">
        <v>163</v>
      </c>
      <c r="Z8" s="88" t="s">
        <v>96</v>
      </c>
      <c r="AA8" s="88" t="s">
        <v>91</v>
      </c>
      <c r="AB8" s="88" t="s">
        <v>75</v>
      </c>
      <c r="AC8" s="88" t="s">
        <v>447</v>
      </c>
      <c r="AD8" s="88" t="s">
        <v>94</v>
      </c>
      <c r="AE8" s="88" t="s">
        <v>71</v>
      </c>
      <c r="AF8" s="88" t="s">
        <v>432</v>
      </c>
      <c r="AG8" s="88" t="s">
        <v>448</v>
      </c>
      <c r="AH8" s="88" t="s">
        <v>421</v>
      </c>
      <c r="AI8" s="88" t="s">
        <v>102</v>
      </c>
      <c r="AJ8" s="88" t="s">
        <v>400</v>
      </c>
    </row>
    <row r="9" spans="1:36" ht="19.95" customHeight="1" x14ac:dyDescent="0.35">
      <c r="A9" s="89" t="s">
        <v>449</v>
      </c>
      <c r="B9" s="90" t="s">
        <v>126</v>
      </c>
      <c r="C9" s="90" t="s">
        <v>359</v>
      </c>
      <c r="D9" s="90" t="s">
        <v>212</v>
      </c>
      <c r="E9" s="90" t="s">
        <v>365</v>
      </c>
      <c r="F9" s="90" t="s">
        <v>126</v>
      </c>
      <c r="G9" s="90" t="s">
        <v>278</v>
      </c>
      <c r="H9" s="90" t="s">
        <v>278</v>
      </c>
      <c r="I9" s="90" t="s">
        <v>347</v>
      </c>
      <c r="J9" s="90" t="s">
        <v>383</v>
      </c>
      <c r="K9" s="90" t="s">
        <v>197</v>
      </c>
      <c r="L9" s="90" t="s">
        <v>128</v>
      </c>
      <c r="M9" s="90" t="s">
        <v>128</v>
      </c>
      <c r="N9" s="90" t="s">
        <v>450</v>
      </c>
      <c r="O9" s="90" t="s">
        <v>362</v>
      </c>
      <c r="P9" s="90" t="s">
        <v>270</v>
      </c>
      <c r="Q9" s="90" t="s">
        <v>154</v>
      </c>
      <c r="R9" s="90" t="s">
        <v>128</v>
      </c>
      <c r="S9" s="90" t="s">
        <v>182</v>
      </c>
      <c r="T9" s="90" t="s">
        <v>156</v>
      </c>
      <c r="U9" s="90" t="s">
        <v>429</v>
      </c>
      <c r="V9" s="90" t="s">
        <v>106</v>
      </c>
      <c r="W9" s="90" t="s">
        <v>437</v>
      </c>
      <c r="X9" s="90" t="s">
        <v>149</v>
      </c>
      <c r="Y9" s="90" t="s">
        <v>126</v>
      </c>
      <c r="Z9" s="90" t="s">
        <v>248</v>
      </c>
      <c r="AA9" s="90" t="s">
        <v>278</v>
      </c>
      <c r="AB9" s="90" t="s">
        <v>360</v>
      </c>
      <c r="AC9" s="90" t="s">
        <v>425</v>
      </c>
      <c r="AD9" s="90" t="s">
        <v>255</v>
      </c>
      <c r="AE9" s="90" t="s">
        <v>365</v>
      </c>
      <c r="AF9" s="90" t="s">
        <v>451</v>
      </c>
      <c r="AG9" s="90" t="s">
        <v>365</v>
      </c>
      <c r="AH9" s="90" t="s">
        <v>307</v>
      </c>
      <c r="AI9" s="90" t="s">
        <v>107</v>
      </c>
      <c r="AJ9" s="90" t="s">
        <v>452</v>
      </c>
    </row>
    <row r="10" spans="1:36" ht="19.95" customHeight="1" x14ac:dyDescent="0.35">
      <c r="A10" s="87" t="s">
        <v>453</v>
      </c>
      <c r="B10" s="88" t="s">
        <v>454</v>
      </c>
      <c r="C10" s="88" t="s">
        <v>401</v>
      </c>
      <c r="D10" s="88" t="s">
        <v>366</v>
      </c>
      <c r="E10" s="88" t="s">
        <v>65</v>
      </c>
      <c r="F10" s="88" t="s">
        <v>305</v>
      </c>
      <c r="G10" s="88" t="s">
        <v>173</v>
      </c>
      <c r="H10" s="88" t="s">
        <v>263</v>
      </c>
      <c r="I10" s="88" t="s">
        <v>240</v>
      </c>
      <c r="J10" s="88" t="s">
        <v>455</v>
      </c>
      <c r="K10" s="88" t="s">
        <v>38</v>
      </c>
      <c r="L10" s="88" t="s">
        <v>328</v>
      </c>
      <c r="M10" s="88" t="s">
        <v>67</v>
      </c>
      <c r="N10" s="88" t="s">
        <v>260</v>
      </c>
      <c r="O10" s="88" t="s">
        <v>94</v>
      </c>
      <c r="P10" s="88" t="s">
        <v>284</v>
      </c>
      <c r="Q10" s="88" t="s">
        <v>280</v>
      </c>
      <c r="R10" s="88" t="s">
        <v>164</v>
      </c>
      <c r="S10" s="88" t="s">
        <v>87</v>
      </c>
      <c r="T10" s="88" t="s">
        <v>37</v>
      </c>
      <c r="U10" s="88" t="s">
        <v>139</v>
      </c>
      <c r="V10" s="88" t="s">
        <v>311</v>
      </c>
      <c r="W10" s="88" t="s">
        <v>142</v>
      </c>
      <c r="X10" s="88" t="s">
        <v>41</v>
      </c>
      <c r="Y10" s="88" t="s">
        <v>101</v>
      </c>
      <c r="Z10" s="88" t="s">
        <v>95</v>
      </c>
      <c r="AA10" s="88" t="s">
        <v>98</v>
      </c>
      <c r="AB10" s="88" t="s">
        <v>98</v>
      </c>
      <c r="AC10" s="88" t="s">
        <v>456</v>
      </c>
      <c r="AD10" s="88" t="s">
        <v>185</v>
      </c>
      <c r="AE10" s="88" t="s">
        <v>71</v>
      </c>
      <c r="AF10" s="88" t="s">
        <v>243</v>
      </c>
      <c r="AG10" s="88" t="s">
        <v>448</v>
      </c>
      <c r="AH10" s="88" t="s">
        <v>346</v>
      </c>
      <c r="AI10" s="88" t="s">
        <v>163</v>
      </c>
      <c r="AJ10" s="88" t="s">
        <v>67</v>
      </c>
    </row>
    <row r="11" spans="1:36" ht="19.95" customHeight="1" x14ac:dyDescent="0.35">
      <c r="A11" s="89" t="s">
        <v>457</v>
      </c>
      <c r="B11" s="90" t="s">
        <v>251</v>
      </c>
      <c r="C11" s="90" t="s">
        <v>255</v>
      </c>
      <c r="D11" s="90" t="s">
        <v>269</v>
      </c>
      <c r="E11" s="90" t="s">
        <v>365</v>
      </c>
      <c r="F11" s="90" t="s">
        <v>251</v>
      </c>
      <c r="G11" s="90" t="s">
        <v>108</v>
      </c>
      <c r="H11" s="90" t="s">
        <v>108</v>
      </c>
      <c r="I11" s="90" t="s">
        <v>330</v>
      </c>
      <c r="J11" s="90" t="s">
        <v>253</v>
      </c>
      <c r="K11" s="90" t="s">
        <v>250</v>
      </c>
      <c r="L11" s="90" t="s">
        <v>306</v>
      </c>
      <c r="M11" s="90" t="s">
        <v>306</v>
      </c>
      <c r="N11" s="90" t="s">
        <v>116</v>
      </c>
      <c r="O11" s="90" t="s">
        <v>268</v>
      </c>
      <c r="P11" s="90" t="s">
        <v>155</v>
      </c>
      <c r="Q11" s="90" t="s">
        <v>109</v>
      </c>
      <c r="R11" s="90" t="s">
        <v>306</v>
      </c>
      <c r="S11" s="90" t="s">
        <v>146</v>
      </c>
      <c r="T11" s="90" t="s">
        <v>336</v>
      </c>
      <c r="U11" s="90" t="s">
        <v>110</v>
      </c>
      <c r="V11" s="90" t="s">
        <v>458</v>
      </c>
      <c r="W11" s="90" t="s">
        <v>170</v>
      </c>
      <c r="X11" s="90" t="s">
        <v>430</v>
      </c>
      <c r="Y11" s="90" t="s">
        <v>251</v>
      </c>
      <c r="Z11" s="90" t="s">
        <v>169</v>
      </c>
      <c r="AA11" s="90" t="s">
        <v>108</v>
      </c>
      <c r="AB11" s="90" t="s">
        <v>150</v>
      </c>
      <c r="AC11" s="90" t="s">
        <v>316</v>
      </c>
      <c r="AD11" s="90" t="s">
        <v>359</v>
      </c>
      <c r="AE11" s="90" t="s">
        <v>365</v>
      </c>
      <c r="AF11" s="90" t="s">
        <v>151</v>
      </c>
      <c r="AG11" s="90" t="s">
        <v>365</v>
      </c>
      <c r="AH11" s="90" t="s">
        <v>389</v>
      </c>
      <c r="AI11" s="90" t="s">
        <v>459</v>
      </c>
      <c r="AJ11" s="90" t="s">
        <v>113</v>
      </c>
    </row>
  </sheetData>
  <sheetProtection algorithmName="SHA-512" hashValue="/aPbN+U8qnsyhlG+O7HJDyFUvf/FNo4j35UhLJuKJtULoVsR1A3Q6PdtAimauTTQSg8im7vj16Ei69m1s4lStg==" saltValue="kx/vrC9fK4XE8IKelsuDwg==" spinCount="100000" sheet="1" objects="1" scenarios="1"/>
  <mergeCells count="9">
    <mergeCell ref="M4:Q4"/>
    <mergeCell ref="R4:AB4"/>
    <mergeCell ref="AC4:AF4"/>
    <mergeCell ref="AG4:AJ4"/>
    <mergeCell ref="B2:E2"/>
    <mergeCell ref="C4:D4"/>
    <mergeCell ref="E4:I4"/>
    <mergeCell ref="J4:L4"/>
    <mergeCell ref="A3:D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AJ11"/>
  <sheetViews>
    <sheetView showGridLines="0" workbookViewId="0"/>
  </sheetViews>
  <sheetFormatPr defaultRowHeight="14.4" x14ac:dyDescent="0.3"/>
  <cols>
    <col min="1" max="1" width="50.554687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691</v>
      </c>
      <c r="B3" s="176"/>
      <c r="C3" s="176"/>
      <c r="D3" s="176"/>
      <c r="E3" s="176"/>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3"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53</v>
      </c>
      <c r="F7" s="90" t="s">
        <v>54</v>
      </c>
      <c r="G7" s="90" t="s">
        <v>55</v>
      </c>
      <c r="H7" s="90" t="s">
        <v>56</v>
      </c>
      <c r="I7" s="90" t="s">
        <v>22</v>
      </c>
      <c r="J7" s="90" t="s">
        <v>57</v>
      </c>
      <c r="K7" s="90" t="s">
        <v>58</v>
      </c>
      <c r="L7" s="90" t="s">
        <v>320</v>
      </c>
      <c r="M7" s="90" t="s">
        <v>221</v>
      </c>
      <c r="N7" s="90" t="s">
        <v>292</v>
      </c>
      <c r="O7" s="90" t="s">
        <v>222</v>
      </c>
      <c r="P7" s="90" t="s">
        <v>61</v>
      </c>
      <c r="Q7" s="90" t="s">
        <v>62</v>
      </c>
      <c r="R7" s="90" t="s">
        <v>321</v>
      </c>
      <c r="S7" s="90" t="s">
        <v>322</v>
      </c>
      <c r="T7" s="90" t="s">
        <v>65</v>
      </c>
      <c r="U7" s="90" t="s">
        <v>226</v>
      </c>
      <c r="V7" s="90" t="s">
        <v>37</v>
      </c>
      <c r="W7" s="90" t="s">
        <v>136</v>
      </c>
      <c r="X7" s="90" t="s">
        <v>42</v>
      </c>
      <c r="Y7" s="90" t="s">
        <v>184</v>
      </c>
      <c r="Z7" s="90" t="s">
        <v>71</v>
      </c>
      <c r="AA7" s="90" t="s">
        <v>262</v>
      </c>
      <c r="AB7" s="90" t="s">
        <v>72</v>
      </c>
      <c r="AC7" s="90" t="s">
        <v>18</v>
      </c>
      <c r="AD7" s="90" t="s">
        <v>228</v>
      </c>
      <c r="AE7" s="90" t="s">
        <v>75</v>
      </c>
      <c r="AF7" s="90" t="s">
        <v>323</v>
      </c>
      <c r="AG7" s="90" t="s">
        <v>229</v>
      </c>
      <c r="AH7" s="90" t="s">
        <v>103</v>
      </c>
      <c r="AI7" s="90" t="s">
        <v>141</v>
      </c>
      <c r="AJ7" s="90" t="s">
        <v>230</v>
      </c>
    </row>
    <row r="8" spans="1:36" ht="19.95" customHeight="1" x14ac:dyDescent="0.35">
      <c r="A8" s="87" t="s">
        <v>442</v>
      </c>
      <c r="B8" s="88" t="s">
        <v>511</v>
      </c>
      <c r="C8" s="88" t="s">
        <v>25</v>
      </c>
      <c r="D8" s="88" t="s">
        <v>512</v>
      </c>
      <c r="E8" s="88" t="s">
        <v>392</v>
      </c>
      <c r="F8" s="88" t="s">
        <v>510</v>
      </c>
      <c r="G8" s="88" t="s">
        <v>56</v>
      </c>
      <c r="H8" s="88" t="s">
        <v>300</v>
      </c>
      <c r="I8" s="88" t="s">
        <v>300</v>
      </c>
      <c r="J8" s="88" t="s">
        <v>433</v>
      </c>
      <c r="K8" s="88" t="s">
        <v>43</v>
      </c>
      <c r="L8" s="88" t="s">
        <v>448</v>
      </c>
      <c r="M8" s="88" t="s">
        <v>513</v>
      </c>
      <c r="N8" s="88" t="s">
        <v>358</v>
      </c>
      <c r="O8" s="88" t="s">
        <v>65</v>
      </c>
      <c r="P8" s="88" t="s">
        <v>401</v>
      </c>
      <c r="Q8" s="88" t="s">
        <v>327</v>
      </c>
      <c r="R8" s="88" t="s">
        <v>293</v>
      </c>
      <c r="S8" s="88" t="s">
        <v>294</v>
      </c>
      <c r="T8" s="88" t="s">
        <v>34</v>
      </c>
      <c r="U8" s="88" t="s">
        <v>226</v>
      </c>
      <c r="V8" s="88" t="s">
        <v>133</v>
      </c>
      <c r="W8" s="88" t="s">
        <v>136</v>
      </c>
      <c r="X8" s="88" t="s">
        <v>69</v>
      </c>
      <c r="Y8" s="88" t="s">
        <v>179</v>
      </c>
      <c r="Z8" s="88" t="s">
        <v>95</v>
      </c>
      <c r="AA8" s="88" t="s">
        <v>262</v>
      </c>
      <c r="AB8" s="88" t="s">
        <v>134</v>
      </c>
      <c r="AC8" s="88" t="s">
        <v>514</v>
      </c>
      <c r="AD8" s="88" t="s">
        <v>381</v>
      </c>
      <c r="AE8" s="88" t="s">
        <v>160</v>
      </c>
      <c r="AF8" s="88" t="s">
        <v>353</v>
      </c>
      <c r="AG8" s="88" t="s">
        <v>358</v>
      </c>
      <c r="AH8" s="88" t="s">
        <v>377</v>
      </c>
      <c r="AI8" s="88" t="s">
        <v>163</v>
      </c>
      <c r="AJ8" s="88" t="s">
        <v>230</v>
      </c>
    </row>
    <row r="9" spans="1:36" ht="19.95" customHeight="1" x14ac:dyDescent="0.35">
      <c r="A9" s="89" t="s">
        <v>449</v>
      </c>
      <c r="B9" s="90" t="s">
        <v>407</v>
      </c>
      <c r="C9" s="90" t="s">
        <v>407</v>
      </c>
      <c r="D9" s="90" t="s">
        <v>451</v>
      </c>
      <c r="E9" s="90" t="s">
        <v>278</v>
      </c>
      <c r="F9" s="90" t="s">
        <v>427</v>
      </c>
      <c r="G9" s="90" t="s">
        <v>437</v>
      </c>
      <c r="H9" s="90" t="s">
        <v>476</v>
      </c>
      <c r="I9" s="90" t="s">
        <v>451</v>
      </c>
      <c r="J9" s="90" t="s">
        <v>465</v>
      </c>
      <c r="K9" s="90" t="s">
        <v>465</v>
      </c>
      <c r="L9" s="90" t="s">
        <v>406</v>
      </c>
      <c r="M9" s="90" t="s">
        <v>452</v>
      </c>
      <c r="N9" s="90" t="s">
        <v>467</v>
      </c>
      <c r="O9" s="90" t="s">
        <v>407</v>
      </c>
      <c r="P9" s="90" t="s">
        <v>167</v>
      </c>
      <c r="Q9" s="90" t="s">
        <v>167</v>
      </c>
      <c r="R9" s="90" t="s">
        <v>270</v>
      </c>
      <c r="S9" s="90" t="s">
        <v>428</v>
      </c>
      <c r="T9" s="90" t="s">
        <v>426</v>
      </c>
      <c r="U9" s="90" t="s">
        <v>428</v>
      </c>
      <c r="V9" s="90" t="s">
        <v>383</v>
      </c>
      <c r="W9" s="90" t="s">
        <v>428</v>
      </c>
      <c r="X9" s="90" t="s">
        <v>479</v>
      </c>
      <c r="Y9" s="90" t="s">
        <v>336</v>
      </c>
      <c r="Z9" s="90" t="s">
        <v>500</v>
      </c>
      <c r="AA9" s="90" t="s">
        <v>428</v>
      </c>
      <c r="AB9" s="90" t="s">
        <v>478</v>
      </c>
      <c r="AC9" s="90" t="s">
        <v>270</v>
      </c>
      <c r="AD9" s="90" t="s">
        <v>479</v>
      </c>
      <c r="AE9" s="90" t="s">
        <v>477</v>
      </c>
      <c r="AF9" s="90" t="s">
        <v>428</v>
      </c>
      <c r="AG9" s="90" t="s">
        <v>126</v>
      </c>
      <c r="AH9" s="90" t="s">
        <v>476</v>
      </c>
      <c r="AI9" s="90" t="s">
        <v>182</v>
      </c>
      <c r="AJ9" s="90" t="s">
        <v>428</v>
      </c>
    </row>
    <row r="10" spans="1:36" ht="19.95" customHeight="1" x14ac:dyDescent="0.35">
      <c r="A10" s="87" t="s">
        <v>453</v>
      </c>
      <c r="B10" s="88" t="s">
        <v>455</v>
      </c>
      <c r="C10" s="88" t="s">
        <v>314</v>
      </c>
      <c r="D10" s="88" t="s">
        <v>312</v>
      </c>
      <c r="E10" s="88" t="s">
        <v>243</v>
      </c>
      <c r="F10" s="88" t="s">
        <v>139</v>
      </c>
      <c r="G10" s="88" t="s">
        <v>141</v>
      </c>
      <c r="H10" s="88" t="s">
        <v>70</v>
      </c>
      <c r="I10" s="88" t="s">
        <v>134</v>
      </c>
      <c r="J10" s="88" t="s">
        <v>235</v>
      </c>
      <c r="K10" s="88" t="s">
        <v>236</v>
      </c>
      <c r="L10" s="88" t="s">
        <v>133</v>
      </c>
      <c r="M10" s="88" t="s">
        <v>331</v>
      </c>
      <c r="N10" s="88" t="s">
        <v>71</v>
      </c>
      <c r="O10" s="88" t="s">
        <v>174</v>
      </c>
      <c r="P10" s="88" t="s">
        <v>175</v>
      </c>
      <c r="Q10" s="88" t="s">
        <v>132</v>
      </c>
      <c r="R10" s="88" t="s">
        <v>350</v>
      </c>
      <c r="S10" s="88" t="s">
        <v>143</v>
      </c>
      <c r="T10" s="88" t="s">
        <v>98</v>
      </c>
      <c r="U10" s="88" t="s">
        <v>97</v>
      </c>
      <c r="V10" s="88" t="s">
        <v>92</v>
      </c>
      <c r="W10" s="88" t="s">
        <v>97</v>
      </c>
      <c r="X10" s="88" t="s">
        <v>143</v>
      </c>
      <c r="Y10" s="88" t="s">
        <v>142</v>
      </c>
      <c r="Z10" s="88" t="s">
        <v>96</v>
      </c>
      <c r="AA10" s="88" t="s">
        <v>97</v>
      </c>
      <c r="AB10" s="88" t="s">
        <v>102</v>
      </c>
      <c r="AC10" s="88" t="s">
        <v>515</v>
      </c>
      <c r="AD10" s="88" t="s">
        <v>101</v>
      </c>
      <c r="AE10" s="88" t="s">
        <v>99</v>
      </c>
      <c r="AF10" s="88" t="s">
        <v>143</v>
      </c>
      <c r="AG10" s="88" t="s">
        <v>140</v>
      </c>
      <c r="AH10" s="88" t="s">
        <v>192</v>
      </c>
      <c r="AI10" s="88" t="s">
        <v>102</v>
      </c>
      <c r="AJ10" s="88" t="s">
        <v>97</v>
      </c>
    </row>
    <row r="11" spans="1:36" ht="19.95" customHeight="1" x14ac:dyDescent="0.35">
      <c r="A11" s="89" t="s">
        <v>457</v>
      </c>
      <c r="B11" s="90" t="s">
        <v>152</v>
      </c>
      <c r="C11" s="90" t="s">
        <v>152</v>
      </c>
      <c r="D11" s="90" t="s">
        <v>151</v>
      </c>
      <c r="E11" s="90" t="s">
        <v>108</v>
      </c>
      <c r="F11" s="90" t="s">
        <v>147</v>
      </c>
      <c r="G11" s="90" t="s">
        <v>170</v>
      </c>
      <c r="H11" s="90" t="s">
        <v>115</v>
      </c>
      <c r="I11" s="90" t="s">
        <v>151</v>
      </c>
      <c r="J11" s="90" t="s">
        <v>111</v>
      </c>
      <c r="K11" s="90" t="s">
        <v>111</v>
      </c>
      <c r="L11" s="90" t="s">
        <v>148</v>
      </c>
      <c r="M11" s="90" t="s">
        <v>113</v>
      </c>
      <c r="N11" s="90" t="s">
        <v>188</v>
      </c>
      <c r="O11" s="90" t="s">
        <v>152</v>
      </c>
      <c r="P11" s="90" t="s">
        <v>112</v>
      </c>
      <c r="Q11" s="90" t="s">
        <v>112</v>
      </c>
      <c r="R11" s="90" t="s">
        <v>155</v>
      </c>
      <c r="S11" s="90" t="s">
        <v>121</v>
      </c>
      <c r="T11" s="90" t="s">
        <v>168</v>
      </c>
      <c r="U11" s="90" t="s">
        <v>121</v>
      </c>
      <c r="V11" s="90" t="s">
        <v>253</v>
      </c>
      <c r="W11" s="90" t="s">
        <v>121</v>
      </c>
      <c r="X11" s="90" t="s">
        <v>120</v>
      </c>
      <c r="Y11" s="90" t="s">
        <v>156</v>
      </c>
      <c r="Z11" s="90" t="s">
        <v>249</v>
      </c>
      <c r="AA11" s="90" t="s">
        <v>121</v>
      </c>
      <c r="AB11" s="90" t="s">
        <v>123</v>
      </c>
      <c r="AC11" s="90" t="s">
        <v>155</v>
      </c>
      <c r="AD11" s="90" t="s">
        <v>120</v>
      </c>
      <c r="AE11" s="90" t="s">
        <v>181</v>
      </c>
      <c r="AF11" s="90" t="s">
        <v>121</v>
      </c>
      <c r="AG11" s="90" t="s">
        <v>251</v>
      </c>
      <c r="AH11" s="90" t="s">
        <v>115</v>
      </c>
      <c r="AI11" s="90" t="s">
        <v>146</v>
      </c>
      <c r="AJ11" s="90" t="s">
        <v>121</v>
      </c>
    </row>
  </sheetData>
  <sheetProtection algorithmName="SHA-512" hashValue="Z0VhJI8pQ2skiP6HkEBOQqhRxkF8/d+mhevC6wKMHhyMXguRx13q5yFsyt742EJQXqqNJ1gOejQSsem+HCaQIg==" saltValue="W7oAAIih8rPoJ0Y3cL6YfQ==" spinCount="100000" sheet="1" objects="1" scenarios="1"/>
  <mergeCells count="9">
    <mergeCell ref="M4:Q4"/>
    <mergeCell ref="R4:AB4"/>
    <mergeCell ref="AC4:AF4"/>
    <mergeCell ref="AG4:AJ4"/>
    <mergeCell ref="B2:E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pageSetUpPr fitToPage="1"/>
  </sheetPr>
  <dimension ref="A1:AJ11"/>
  <sheetViews>
    <sheetView showGridLines="0" workbookViewId="0"/>
  </sheetViews>
  <sheetFormatPr defaultRowHeight="14.4" x14ac:dyDescent="0.3"/>
  <cols>
    <col min="1" max="1" width="51"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692</v>
      </c>
      <c r="B3" s="176"/>
      <c r="C3" s="176"/>
      <c r="D3" s="176"/>
      <c r="E3" s="176"/>
      <c r="F3" s="92"/>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6.6"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318</v>
      </c>
      <c r="D7" s="90" t="s">
        <v>384</v>
      </c>
      <c r="E7" s="90" t="s">
        <v>53</v>
      </c>
      <c r="F7" s="90" t="s">
        <v>54</v>
      </c>
      <c r="G7" s="90" t="s">
        <v>55</v>
      </c>
      <c r="H7" s="90" t="s">
        <v>56</v>
      </c>
      <c r="I7" s="90" t="s">
        <v>22</v>
      </c>
      <c r="J7" s="90" t="s">
        <v>291</v>
      </c>
      <c r="K7" s="90" t="s">
        <v>219</v>
      </c>
      <c r="L7" s="90" t="s">
        <v>220</v>
      </c>
      <c r="M7" s="90" t="s">
        <v>221</v>
      </c>
      <c r="N7" s="90" t="s">
        <v>292</v>
      </c>
      <c r="O7" s="90" t="s">
        <v>222</v>
      </c>
      <c r="P7" s="90" t="s">
        <v>61</v>
      </c>
      <c r="Q7" s="90" t="s">
        <v>62</v>
      </c>
      <c r="R7" s="90" t="s">
        <v>321</v>
      </c>
      <c r="S7" s="90" t="s">
        <v>64</v>
      </c>
      <c r="T7" s="90" t="s">
        <v>295</v>
      </c>
      <c r="U7" s="90" t="s">
        <v>226</v>
      </c>
      <c r="V7" s="90" t="s">
        <v>37</v>
      </c>
      <c r="W7" s="90" t="s">
        <v>136</v>
      </c>
      <c r="X7" s="90" t="s">
        <v>42</v>
      </c>
      <c r="Y7" s="90" t="s">
        <v>184</v>
      </c>
      <c r="Z7" s="90" t="s">
        <v>71</v>
      </c>
      <c r="AA7" s="90" t="s">
        <v>262</v>
      </c>
      <c r="AB7" s="90" t="s">
        <v>72</v>
      </c>
      <c r="AC7" s="90" t="s">
        <v>18</v>
      </c>
      <c r="AD7" s="90" t="s">
        <v>228</v>
      </c>
      <c r="AE7" s="90" t="s">
        <v>75</v>
      </c>
      <c r="AF7" s="90" t="s">
        <v>323</v>
      </c>
      <c r="AG7" s="90" t="s">
        <v>229</v>
      </c>
      <c r="AH7" s="90" t="s">
        <v>103</v>
      </c>
      <c r="AI7" s="90" t="s">
        <v>141</v>
      </c>
      <c r="AJ7" s="90" t="s">
        <v>230</v>
      </c>
    </row>
    <row r="8" spans="1:36" ht="19.95" customHeight="1" x14ac:dyDescent="0.35">
      <c r="A8" s="87" t="s">
        <v>442</v>
      </c>
      <c r="B8" s="88" t="s">
        <v>502</v>
      </c>
      <c r="C8" s="88" t="s">
        <v>482</v>
      </c>
      <c r="D8" s="88" t="s">
        <v>503</v>
      </c>
      <c r="E8" s="88" t="s">
        <v>59</v>
      </c>
      <c r="F8" s="88" t="s">
        <v>348</v>
      </c>
      <c r="G8" s="88" t="s">
        <v>84</v>
      </c>
      <c r="H8" s="88" t="s">
        <v>261</v>
      </c>
      <c r="I8" s="88" t="s">
        <v>364</v>
      </c>
      <c r="J8" s="88" t="s">
        <v>504</v>
      </c>
      <c r="K8" s="88" t="s">
        <v>400</v>
      </c>
      <c r="L8" s="88" t="s">
        <v>505</v>
      </c>
      <c r="M8" s="88" t="s">
        <v>222</v>
      </c>
      <c r="N8" s="88" t="s">
        <v>309</v>
      </c>
      <c r="O8" s="88" t="s">
        <v>332</v>
      </c>
      <c r="P8" s="88" t="s">
        <v>506</v>
      </c>
      <c r="Q8" s="88" t="s">
        <v>84</v>
      </c>
      <c r="R8" s="88" t="s">
        <v>321</v>
      </c>
      <c r="S8" s="88" t="s">
        <v>364</v>
      </c>
      <c r="T8" s="88" t="s">
        <v>333</v>
      </c>
      <c r="U8" s="88" t="s">
        <v>130</v>
      </c>
      <c r="V8" s="88" t="s">
        <v>326</v>
      </c>
      <c r="W8" s="88" t="s">
        <v>175</v>
      </c>
      <c r="X8" s="88" t="s">
        <v>69</v>
      </c>
      <c r="Y8" s="88" t="s">
        <v>184</v>
      </c>
      <c r="Z8" s="88" t="s">
        <v>71</v>
      </c>
      <c r="AA8" s="88" t="s">
        <v>160</v>
      </c>
      <c r="AB8" s="88" t="s">
        <v>174</v>
      </c>
      <c r="AC8" s="88" t="s">
        <v>507</v>
      </c>
      <c r="AD8" s="88" t="s">
        <v>371</v>
      </c>
      <c r="AE8" s="88" t="s">
        <v>203</v>
      </c>
      <c r="AF8" s="88" t="s">
        <v>26</v>
      </c>
      <c r="AG8" s="88" t="s">
        <v>508</v>
      </c>
      <c r="AH8" s="88" t="s">
        <v>74</v>
      </c>
      <c r="AI8" s="88" t="s">
        <v>71</v>
      </c>
      <c r="AJ8" s="88" t="s">
        <v>363</v>
      </c>
    </row>
    <row r="9" spans="1:36" ht="19.95" customHeight="1" x14ac:dyDescent="0.35">
      <c r="A9" s="89" t="s">
        <v>449</v>
      </c>
      <c r="B9" s="90" t="s">
        <v>182</v>
      </c>
      <c r="C9" s="90" t="s">
        <v>465</v>
      </c>
      <c r="D9" s="90" t="s">
        <v>406</v>
      </c>
      <c r="E9" s="90" t="s">
        <v>465</v>
      </c>
      <c r="F9" s="90" t="s">
        <v>476</v>
      </c>
      <c r="G9" s="90" t="s">
        <v>167</v>
      </c>
      <c r="H9" s="90" t="s">
        <v>167</v>
      </c>
      <c r="I9" s="90" t="s">
        <v>491</v>
      </c>
      <c r="J9" s="90" t="s">
        <v>189</v>
      </c>
      <c r="K9" s="90" t="s">
        <v>407</v>
      </c>
      <c r="L9" s="90" t="s">
        <v>452</v>
      </c>
      <c r="M9" s="90" t="s">
        <v>465</v>
      </c>
      <c r="N9" s="90" t="s">
        <v>360</v>
      </c>
      <c r="O9" s="90" t="s">
        <v>167</v>
      </c>
      <c r="P9" s="90" t="s">
        <v>118</v>
      </c>
      <c r="Q9" s="90" t="s">
        <v>478</v>
      </c>
      <c r="R9" s="90" t="s">
        <v>428</v>
      </c>
      <c r="S9" s="90" t="s">
        <v>205</v>
      </c>
      <c r="T9" s="90" t="s">
        <v>478</v>
      </c>
      <c r="U9" s="90" t="s">
        <v>359</v>
      </c>
      <c r="V9" s="90" t="s">
        <v>509</v>
      </c>
      <c r="W9" s="90" t="s">
        <v>169</v>
      </c>
      <c r="X9" s="90" t="s">
        <v>480</v>
      </c>
      <c r="Y9" s="90" t="s">
        <v>428</v>
      </c>
      <c r="Z9" s="90" t="s">
        <v>428</v>
      </c>
      <c r="AA9" s="90" t="s">
        <v>212</v>
      </c>
      <c r="AB9" s="90" t="s">
        <v>427</v>
      </c>
      <c r="AC9" s="90" t="s">
        <v>428</v>
      </c>
      <c r="AD9" s="90" t="s">
        <v>436</v>
      </c>
      <c r="AE9" s="90" t="s">
        <v>359</v>
      </c>
      <c r="AF9" s="90" t="s">
        <v>205</v>
      </c>
      <c r="AG9" s="90" t="s">
        <v>509</v>
      </c>
      <c r="AH9" s="90" t="s">
        <v>427</v>
      </c>
      <c r="AI9" s="90" t="s">
        <v>427</v>
      </c>
      <c r="AJ9" s="90" t="s">
        <v>154</v>
      </c>
    </row>
    <row r="10" spans="1:36" ht="19.95" customHeight="1" x14ac:dyDescent="0.35">
      <c r="A10" s="87" t="s">
        <v>453</v>
      </c>
      <c r="B10" s="88" t="s">
        <v>510</v>
      </c>
      <c r="C10" s="88" t="s">
        <v>94</v>
      </c>
      <c r="D10" s="88" t="s">
        <v>131</v>
      </c>
      <c r="E10" s="88" t="s">
        <v>183</v>
      </c>
      <c r="F10" s="88" t="s">
        <v>75</v>
      </c>
      <c r="G10" s="88" t="s">
        <v>331</v>
      </c>
      <c r="H10" s="88" t="s">
        <v>313</v>
      </c>
      <c r="I10" s="88" t="s">
        <v>331</v>
      </c>
      <c r="J10" s="88" t="s">
        <v>177</v>
      </c>
      <c r="K10" s="88" t="s">
        <v>239</v>
      </c>
      <c r="L10" s="88" t="s">
        <v>162</v>
      </c>
      <c r="M10" s="88" t="s">
        <v>134</v>
      </c>
      <c r="N10" s="88" t="s">
        <v>172</v>
      </c>
      <c r="O10" s="88" t="s">
        <v>87</v>
      </c>
      <c r="P10" s="88" t="s">
        <v>132</v>
      </c>
      <c r="Q10" s="88" t="s">
        <v>203</v>
      </c>
      <c r="R10" s="88" t="s">
        <v>97</v>
      </c>
      <c r="S10" s="88" t="s">
        <v>314</v>
      </c>
      <c r="T10" s="88" t="s">
        <v>79</v>
      </c>
      <c r="U10" s="88" t="s">
        <v>162</v>
      </c>
      <c r="V10" s="88" t="s">
        <v>99</v>
      </c>
      <c r="W10" s="88" t="s">
        <v>45</v>
      </c>
      <c r="X10" s="88" t="s">
        <v>143</v>
      </c>
      <c r="Y10" s="88" t="s">
        <v>97</v>
      </c>
      <c r="Z10" s="88" t="s">
        <v>97</v>
      </c>
      <c r="AA10" s="88" t="s">
        <v>79</v>
      </c>
      <c r="AB10" s="88" t="s">
        <v>104</v>
      </c>
      <c r="AC10" s="88" t="s">
        <v>99</v>
      </c>
      <c r="AD10" s="88" t="s">
        <v>70</v>
      </c>
      <c r="AE10" s="88" t="s">
        <v>179</v>
      </c>
      <c r="AF10" s="88" t="s">
        <v>303</v>
      </c>
      <c r="AG10" s="88" t="s">
        <v>95</v>
      </c>
      <c r="AH10" s="88" t="s">
        <v>134</v>
      </c>
      <c r="AI10" s="88" t="s">
        <v>99</v>
      </c>
      <c r="AJ10" s="88" t="s">
        <v>325</v>
      </c>
    </row>
    <row r="11" spans="1:36" ht="19.95" customHeight="1" x14ac:dyDescent="0.35">
      <c r="A11" s="89" t="s">
        <v>457</v>
      </c>
      <c r="B11" s="90" t="s">
        <v>146</v>
      </c>
      <c r="C11" s="90" t="s">
        <v>111</v>
      </c>
      <c r="D11" s="90" t="s">
        <v>148</v>
      </c>
      <c r="E11" s="90" t="s">
        <v>111</v>
      </c>
      <c r="F11" s="90" t="s">
        <v>115</v>
      </c>
      <c r="G11" s="90" t="s">
        <v>112</v>
      </c>
      <c r="H11" s="90" t="s">
        <v>112</v>
      </c>
      <c r="I11" s="90" t="s">
        <v>267</v>
      </c>
      <c r="J11" s="90" t="s">
        <v>114</v>
      </c>
      <c r="K11" s="90" t="s">
        <v>152</v>
      </c>
      <c r="L11" s="90" t="s">
        <v>113</v>
      </c>
      <c r="M11" s="90" t="s">
        <v>111</v>
      </c>
      <c r="N11" s="90" t="s">
        <v>150</v>
      </c>
      <c r="O11" s="90" t="s">
        <v>112</v>
      </c>
      <c r="P11" s="90" t="s">
        <v>125</v>
      </c>
      <c r="Q11" s="90" t="s">
        <v>123</v>
      </c>
      <c r="R11" s="90" t="s">
        <v>121</v>
      </c>
      <c r="S11" s="90" t="s">
        <v>256</v>
      </c>
      <c r="T11" s="90" t="s">
        <v>123</v>
      </c>
      <c r="U11" s="90" t="s">
        <v>255</v>
      </c>
      <c r="V11" s="90" t="s">
        <v>127</v>
      </c>
      <c r="W11" s="90" t="s">
        <v>248</v>
      </c>
      <c r="X11" s="90" t="s">
        <v>119</v>
      </c>
      <c r="Y11" s="90" t="s">
        <v>121</v>
      </c>
      <c r="Z11" s="90" t="s">
        <v>121</v>
      </c>
      <c r="AA11" s="90" t="s">
        <v>269</v>
      </c>
      <c r="AB11" s="90" t="s">
        <v>147</v>
      </c>
      <c r="AC11" s="90" t="s">
        <v>121</v>
      </c>
      <c r="AD11" s="90" t="s">
        <v>122</v>
      </c>
      <c r="AE11" s="90" t="s">
        <v>255</v>
      </c>
      <c r="AF11" s="90" t="s">
        <v>256</v>
      </c>
      <c r="AG11" s="90" t="s">
        <v>127</v>
      </c>
      <c r="AH11" s="90" t="s">
        <v>147</v>
      </c>
      <c r="AI11" s="90" t="s">
        <v>147</v>
      </c>
      <c r="AJ11" s="90" t="s">
        <v>109</v>
      </c>
    </row>
  </sheetData>
  <sheetProtection algorithmName="SHA-512" hashValue="JngvFNKFfiMnxPqhU4nf8r2yEH2NBJsi9t6cJh5ycfiJZnekft2QppjxRDXyuHKj8OWf30VQjzBhGLe9cjEuCw==" saltValue="4pMCbnJ7vH0n2ByZ61gHMQ==" spinCount="100000" sheet="1" objects="1" scenarios="1"/>
  <mergeCells count="9">
    <mergeCell ref="M4:Q4"/>
    <mergeCell ref="R4:AB4"/>
    <mergeCell ref="AC4:AF4"/>
    <mergeCell ref="AG4:AJ4"/>
    <mergeCell ref="B2:E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J11"/>
  <sheetViews>
    <sheetView showGridLines="0" workbookViewId="0"/>
  </sheetViews>
  <sheetFormatPr defaultRowHeight="14.4" x14ac:dyDescent="0.3"/>
  <cols>
    <col min="1" max="1" width="51.6640625"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693</v>
      </c>
      <c r="B3" s="176"/>
      <c r="C3" s="176"/>
      <c r="D3" s="176"/>
      <c r="E3" s="176"/>
      <c r="F3" s="176"/>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6.6"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54</v>
      </c>
      <c r="G7" s="90" t="s">
        <v>55</v>
      </c>
      <c r="H7" s="90" t="s">
        <v>144</v>
      </c>
      <c r="I7" s="90" t="s">
        <v>22</v>
      </c>
      <c r="J7" s="90" t="s">
        <v>57</v>
      </c>
      <c r="K7" s="90" t="s">
        <v>219</v>
      </c>
      <c r="L7" s="90" t="s">
        <v>320</v>
      </c>
      <c r="M7" s="90" t="s">
        <v>221</v>
      </c>
      <c r="N7" s="90" t="s">
        <v>292</v>
      </c>
      <c r="O7" s="90" t="s">
        <v>222</v>
      </c>
      <c r="P7" s="90" t="s">
        <v>223</v>
      </c>
      <c r="Q7" s="90" t="s">
        <v>246</v>
      </c>
      <c r="R7" s="90" t="s">
        <v>321</v>
      </c>
      <c r="S7" s="90" t="s">
        <v>64</v>
      </c>
      <c r="T7" s="90" t="s">
        <v>295</v>
      </c>
      <c r="U7" s="90" t="s">
        <v>226</v>
      </c>
      <c r="V7" s="90" t="s">
        <v>67</v>
      </c>
      <c r="W7" s="90" t="s">
        <v>68</v>
      </c>
      <c r="X7" s="90" t="s">
        <v>42</v>
      </c>
      <c r="Y7" s="90" t="s">
        <v>184</v>
      </c>
      <c r="Z7" s="90" t="s">
        <v>71</v>
      </c>
      <c r="AA7" s="90" t="s">
        <v>262</v>
      </c>
      <c r="AB7" s="90" t="s">
        <v>72</v>
      </c>
      <c r="AC7" s="90" t="s">
        <v>18</v>
      </c>
      <c r="AD7" s="90" t="s">
        <v>228</v>
      </c>
      <c r="AE7" s="90" t="s">
        <v>75</v>
      </c>
      <c r="AF7" s="90" t="s">
        <v>323</v>
      </c>
      <c r="AG7" s="90" t="s">
        <v>229</v>
      </c>
      <c r="AH7" s="90" t="s">
        <v>103</v>
      </c>
      <c r="AI7" s="90" t="s">
        <v>79</v>
      </c>
      <c r="AJ7" s="90" t="s">
        <v>230</v>
      </c>
    </row>
    <row r="8" spans="1:36" ht="19.95" customHeight="1" x14ac:dyDescent="0.35">
      <c r="A8" s="87" t="s">
        <v>442</v>
      </c>
      <c r="B8" s="88" t="s">
        <v>516</v>
      </c>
      <c r="C8" s="88" t="s">
        <v>517</v>
      </c>
      <c r="D8" s="88" t="s">
        <v>518</v>
      </c>
      <c r="E8" s="88" t="s">
        <v>339</v>
      </c>
      <c r="F8" s="88" t="s">
        <v>455</v>
      </c>
      <c r="G8" s="88" t="s">
        <v>519</v>
      </c>
      <c r="H8" s="88" t="s">
        <v>226</v>
      </c>
      <c r="I8" s="88" t="s">
        <v>300</v>
      </c>
      <c r="J8" s="88" t="s">
        <v>433</v>
      </c>
      <c r="K8" s="88" t="s">
        <v>520</v>
      </c>
      <c r="L8" s="88" t="s">
        <v>366</v>
      </c>
      <c r="M8" s="88" t="s">
        <v>304</v>
      </c>
      <c r="N8" s="88" t="s">
        <v>60</v>
      </c>
      <c r="O8" s="88" t="s">
        <v>264</v>
      </c>
      <c r="P8" s="88" t="s">
        <v>64</v>
      </c>
      <c r="Q8" s="88" t="s">
        <v>282</v>
      </c>
      <c r="R8" s="88" t="s">
        <v>321</v>
      </c>
      <c r="S8" s="88" t="s">
        <v>285</v>
      </c>
      <c r="T8" s="88" t="s">
        <v>36</v>
      </c>
      <c r="U8" s="88" t="s">
        <v>93</v>
      </c>
      <c r="V8" s="88" t="s">
        <v>67</v>
      </c>
      <c r="W8" s="88" t="s">
        <v>39</v>
      </c>
      <c r="X8" s="88" t="s">
        <v>42</v>
      </c>
      <c r="Y8" s="88" t="s">
        <v>184</v>
      </c>
      <c r="Z8" s="88" t="s">
        <v>71</v>
      </c>
      <c r="AA8" s="88" t="s">
        <v>69</v>
      </c>
      <c r="AB8" s="88" t="s">
        <v>160</v>
      </c>
      <c r="AC8" s="88" t="s">
        <v>73</v>
      </c>
      <c r="AD8" s="88" t="s">
        <v>351</v>
      </c>
      <c r="AE8" s="88" t="s">
        <v>41</v>
      </c>
      <c r="AF8" s="88" t="s">
        <v>514</v>
      </c>
      <c r="AG8" s="88" t="s">
        <v>521</v>
      </c>
      <c r="AH8" s="88" t="s">
        <v>366</v>
      </c>
      <c r="AI8" s="88" t="s">
        <v>71</v>
      </c>
      <c r="AJ8" s="88" t="s">
        <v>522</v>
      </c>
    </row>
    <row r="9" spans="1:36" ht="19.95" customHeight="1" x14ac:dyDescent="0.35">
      <c r="A9" s="89" t="s">
        <v>449</v>
      </c>
      <c r="B9" s="90" t="s">
        <v>406</v>
      </c>
      <c r="C9" s="90" t="s">
        <v>452</v>
      </c>
      <c r="D9" s="90" t="s">
        <v>167</v>
      </c>
      <c r="E9" s="90" t="s">
        <v>427</v>
      </c>
      <c r="F9" s="90" t="s">
        <v>491</v>
      </c>
      <c r="G9" s="90" t="s">
        <v>278</v>
      </c>
      <c r="H9" s="90" t="s">
        <v>390</v>
      </c>
      <c r="I9" s="90" t="s">
        <v>451</v>
      </c>
      <c r="J9" s="90" t="s">
        <v>465</v>
      </c>
      <c r="K9" s="90" t="s">
        <v>499</v>
      </c>
      <c r="L9" s="90" t="s">
        <v>182</v>
      </c>
      <c r="M9" s="90" t="s">
        <v>360</v>
      </c>
      <c r="N9" s="90" t="s">
        <v>499</v>
      </c>
      <c r="O9" s="90" t="s">
        <v>118</v>
      </c>
      <c r="P9" s="90" t="s">
        <v>407</v>
      </c>
      <c r="Q9" s="90" t="s">
        <v>451</v>
      </c>
      <c r="R9" s="90" t="s">
        <v>428</v>
      </c>
      <c r="S9" s="90" t="s">
        <v>365</v>
      </c>
      <c r="T9" s="90" t="s">
        <v>435</v>
      </c>
      <c r="U9" s="90" t="s">
        <v>499</v>
      </c>
      <c r="V9" s="90" t="s">
        <v>428</v>
      </c>
      <c r="W9" s="90" t="s">
        <v>268</v>
      </c>
      <c r="X9" s="90" t="s">
        <v>428</v>
      </c>
      <c r="Y9" s="90" t="s">
        <v>428</v>
      </c>
      <c r="Z9" s="90" t="s">
        <v>428</v>
      </c>
      <c r="AA9" s="90" t="s">
        <v>270</v>
      </c>
      <c r="AB9" s="90" t="s">
        <v>500</v>
      </c>
      <c r="AC9" s="90" t="s">
        <v>428</v>
      </c>
      <c r="AD9" s="90" t="s">
        <v>479</v>
      </c>
      <c r="AE9" s="90" t="s">
        <v>491</v>
      </c>
      <c r="AF9" s="90" t="s">
        <v>361</v>
      </c>
      <c r="AG9" s="90" t="s">
        <v>435</v>
      </c>
      <c r="AH9" s="90" t="s">
        <v>437</v>
      </c>
      <c r="AI9" s="90" t="s">
        <v>476</v>
      </c>
      <c r="AJ9" s="90" t="s">
        <v>347</v>
      </c>
    </row>
    <row r="10" spans="1:36" ht="19.95" customHeight="1" x14ac:dyDescent="0.35">
      <c r="A10" s="87" t="s">
        <v>453</v>
      </c>
      <c r="B10" s="88" t="s">
        <v>54</v>
      </c>
      <c r="C10" s="88" t="s">
        <v>195</v>
      </c>
      <c r="D10" s="88" t="s">
        <v>327</v>
      </c>
      <c r="E10" s="88" t="s">
        <v>242</v>
      </c>
      <c r="F10" s="88" t="s">
        <v>86</v>
      </c>
      <c r="G10" s="88" t="s">
        <v>162</v>
      </c>
      <c r="H10" s="88" t="s">
        <v>133</v>
      </c>
      <c r="I10" s="88" t="s">
        <v>134</v>
      </c>
      <c r="J10" s="88" t="s">
        <v>235</v>
      </c>
      <c r="K10" s="88" t="s">
        <v>226</v>
      </c>
      <c r="L10" s="88" t="s">
        <v>263</v>
      </c>
      <c r="M10" s="88" t="s">
        <v>191</v>
      </c>
      <c r="N10" s="88" t="s">
        <v>329</v>
      </c>
      <c r="O10" s="88" t="s">
        <v>192</v>
      </c>
      <c r="P10" s="88" t="s">
        <v>242</v>
      </c>
      <c r="Q10" s="88" t="s">
        <v>91</v>
      </c>
      <c r="R10" s="88" t="s">
        <v>97</v>
      </c>
      <c r="S10" s="88" t="s">
        <v>285</v>
      </c>
      <c r="T10" s="88" t="s">
        <v>99</v>
      </c>
      <c r="U10" s="88" t="s">
        <v>72</v>
      </c>
      <c r="V10" s="88" t="s">
        <v>97</v>
      </c>
      <c r="W10" s="88" t="s">
        <v>86</v>
      </c>
      <c r="X10" s="88" t="s">
        <v>97</v>
      </c>
      <c r="Y10" s="88" t="s">
        <v>97</v>
      </c>
      <c r="Z10" s="88" t="s">
        <v>97</v>
      </c>
      <c r="AA10" s="88" t="s">
        <v>203</v>
      </c>
      <c r="AB10" s="88" t="s">
        <v>163</v>
      </c>
      <c r="AC10" s="88" t="s">
        <v>143</v>
      </c>
      <c r="AD10" s="88" t="s">
        <v>104</v>
      </c>
      <c r="AE10" s="88" t="s">
        <v>101</v>
      </c>
      <c r="AF10" s="88" t="s">
        <v>471</v>
      </c>
      <c r="AG10" s="88" t="s">
        <v>96</v>
      </c>
      <c r="AH10" s="88" t="s">
        <v>184</v>
      </c>
      <c r="AI10" s="88" t="s">
        <v>143</v>
      </c>
      <c r="AJ10" s="88" t="s">
        <v>366</v>
      </c>
    </row>
    <row r="11" spans="1:36" ht="19.95" customHeight="1" x14ac:dyDescent="0.35">
      <c r="A11" s="89" t="s">
        <v>457</v>
      </c>
      <c r="B11" s="90" t="s">
        <v>148</v>
      </c>
      <c r="C11" s="90" t="s">
        <v>113</v>
      </c>
      <c r="D11" s="90" t="s">
        <v>112</v>
      </c>
      <c r="E11" s="90" t="s">
        <v>147</v>
      </c>
      <c r="F11" s="90" t="s">
        <v>267</v>
      </c>
      <c r="G11" s="90" t="s">
        <v>108</v>
      </c>
      <c r="H11" s="90" t="s">
        <v>271</v>
      </c>
      <c r="I11" s="90" t="s">
        <v>151</v>
      </c>
      <c r="J11" s="90" t="s">
        <v>111</v>
      </c>
      <c r="K11" s="90" t="s">
        <v>153</v>
      </c>
      <c r="L11" s="90" t="s">
        <v>146</v>
      </c>
      <c r="M11" s="90" t="s">
        <v>150</v>
      </c>
      <c r="N11" s="90" t="s">
        <v>153</v>
      </c>
      <c r="O11" s="90" t="s">
        <v>125</v>
      </c>
      <c r="P11" s="90" t="s">
        <v>152</v>
      </c>
      <c r="Q11" s="90" t="s">
        <v>151</v>
      </c>
      <c r="R11" s="90" t="s">
        <v>121</v>
      </c>
      <c r="S11" s="90" t="s">
        <v>365</v>
      </c>
      <c r="T11" s="90" t="s">
        <v>124</v>
      </c>
      <c r="U11" s="90" t="s">
        <v>153</v>
      </c>
      <c r="V11" s="90" t="s">
        <v>121</v>
      </c>
      <c r="W11" s="90" t="s">
        <v>362</v>
      </c>
      <c r="X11" s="90" t="s">
        <v>121</v>
      </c>
      <c r="Y11" s="90" t="s">
        <v>121</v>
      </c>
      <c r="Z11" s="90" t="s">
        <v>121</v>
      </c>
      <c r="AA11" s="90" t="s">
        <v>155</v>
      </c>
      <c r="AB11" s="90" t="s">
        <v>249</v>
      </c>
      <c r="AC11" s="90" t="s">
        <v>121</v>
      </c>
      <c r="AD11" s="90" t="s">
        <v>120</v>
      </c>
      <c r="AE11" s="90" t="s">
        <v>267</v>
      </c>
      <c r="AF11" s="90" t="s">
        <v>117</v>
      </c>
      <c r="AG11" s="90" t="s">
        <v>124</v>
      </c>
      <c r="AH11" s="90" t="s">
        <v>170</v>
      </c>
      <c r="AI11" s="90" t="s">
        <v>115</v>
      </c>
      <c r="AJ11" s="90" t="s">
        <v>330</v>
      </c>
    </row>
  </sheetData>
  <sheetProtection algorithmName="SHA-512" hashValue="XVB0H+sfnPa6tmmKbxVD5MbbCptla0wo4+zwS3ZN6KryDDB/qc7cv/uUtjLIneGw/XtOmubEYNRS/rijWYfkIw==" saltValue="kbh5wYYv+td8bWz7xWcOrg==" spinCount="100000" sheet="1" objects="1" scenarios="1"/>
  <mergeCells count="9">
    <mergeCell ref="R4:AB4"/>
    <mergeCell ref="AC4:AF4"/>
    <mergeCell ref="AG4:AJ4"/>
    <mergeCell ref="A3:F3"/>
    <mergeCell ref="B2:E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pageSetUpPr fitToPage="1"/>
  </sheetPr>
  <dimension ref="A1:AJ11"/>
  <sheetViews>
    <sheetView showGridLines="0" workbookViewId="0"/>
  </sheetViews>
  <sheetFormatPr defaultRowHeight="14.4" x14ac:dyDescent="0.3"/>
  <cols>
    <col min="1" max="1" width="48" customWidth="1"/>
    <col min="2" max="36" width="20.77734375" customWidth="1"/>
  </cols>
  <sheetData>
    <row r="1" spans="1:36" ht="21" x14ac:dyDescent="0.4">
      <c r="A1" s="26" t="str">
        <f>HYPERLINK("#Contents!A1","Return to Contents")</f>
        <v>Return to Contents</v>
      </c>
    </row>
    <row r="2" spans="1:36" ht="90" customHeight="1" x14ac:dyDescent="0.3">
      <c r="B2" s="171" t="s">
        <v>658</v>
      </c>
      <c r="C2" s="171"/>
      <c r="D2" s="171"/>
      <c r="E2" s="171"/>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1:36" ht="98.4" customHeight="1" x14ac:dyDescent="0.3">
      <c r="A3" s="176" t="s">
        <v>694</v>
      </c>
      <c r="B3" s="176"/>
      <c r="C3" s="176"/>
      <c r="D3" s="176"/>
      <c r="E3" s="176"/>
      <c r="F3" s="176"/>
      <c r="G3" s="92"/>
      <c r="H3" s="92"/>
    </row>
    <row r="4" spans="1:36" ht="18" customHeight="1" x14ac:dyDescent="0.3">
      <c r="A4" s="81"/>
      <c r="B4" s="81"/>
      <c r="C4" s="168" t="s">
        <v>215</v>
      </c>
      <c r="D4" s="170"/>
      <c r="E4" s="168" t="s">
        <v>641</v>
      </c>
      <c r="F4" s="169"/>
      <c r="G4" s="169"/>
      <c r="H4" s="169"/>
      <c r="I4" s="170"/>
      <c r="J4" s="168" t="s">
        <v>642</v>
      </c>
      <c r="K4" s="169"/>
      <c r="L4" s="170"/>
      <c r="M4" s="168" t="s">
        <v>643</v>
      </c>
      <c r="N4" s="169"/>
      <c r="O4" s="169"/>
      <c r="P4" s="169"/>
      <c r="Q4" s="170"/>
      <c r="R4" s="173" t="s">
        <v>644</v>
      </c>
      <c r="S4" s="174"/>
      <c r="T4" s="174"/>
      <c r="U4" s="174"/>
      <c r="V4" s="174"/>
      <c r="W4" s="174"/>
      <c r="X4" s="174"/>
      <c r="Y4" s="174"/>
      <c r="Z4" s="174"/>
      <c r="AA4" s="174"/>
      <c r="AB4" s="174"/>
      <c r="AC4" s="168" t="s">
        <v>605</v>
      </c>
      <c r="AD4" s="169"/>
      <c r="AE4" s="169"/>
      <c r="AF4" s="169"/>
      <c r="AG4" s="168" t="s">
        <v>645</v>
      </c>
      <c r="AH4" s="169"/>
      <c r="AI4" s="169"/>
      <c r="AJ4" s="170"/>
    </row>
    <row r="5" spans="1:36" ht="96.6" customHeight="1" x14ac:dyDescent="0.3">
      <c r="A5" s="82" t="s">
        <v>672</v>
      </c>
      <c r="B5" s="99" t="s">
        <v>0</v>
      </c>
      <c r="C5" s="84" t="s">
        <v>1</v>
      </c>
      <c r="D5" s="84" t="s">
        <v>2</v>
      </c>
      <c r="E5" s="100" t="s">
        <v>608</v>
      </c>
      <c r="F5" s="84" t="s">
        <v>609</v>
      </c>
      <c r="G5" s="84" t="s">
        <v>610</v>
      </c>
      <c r="H5" s="84" t="s">
        <v>611</v>
      </c>
      <c r="I5" s="101" t="s">
        <v>612</v>
      </c>
      <c r="J5" s="84" t="s">
        <v>613</v>
      </c>
      <c r="K5" s="84" t="s">
        <v>614</v>
      </c>
      <c r="L5" s="84" t="s">
        <v>615</v>
      </c>
      <c r="M5" s="102" t="s">
        <v>648</v>
      </c>
      <c r="N5" s="85" t="s">
        <v>649</v>
      </c>
      <c r="O5" s="85" t="s">
        <v>650</v>
      </c>
      <c r="P5" s="85" t="s">
        <v>651</v>
      </c>
      <c r="Q5" s="103" t="s">
        <v>652</v>
      </c>
      <c r="R5" s="84" t="s">
        <v>3</v>
      </c>
      <c r="S5" s="84" t="s">
        <v>4</v>
      </c>
      <c r="T5" s="84" t="s">
        <v>5</v>
      </c>
      <c r="U5" s="84" t="s">
        <v>6</v>
      </c>
      <c r="V5" s="84" t="s">
        <v>7</v>
      </c>
      <c r="W5" s="84" t="s">
        <v>8</v>
      </c>
      <c r="X5" s="84" t="s">
        <v>9</v>
      </c>
      <c r="Y5" s="84" t="s">
        <v>10</v>
      </c>
      <c r="Z5" s="84" t="s">
        <v>11</v>
      </c>
      <c r="AA5" s="84" t="s">
        <v>622</v>
      </c>
      <c r="AB5" s="84" t="s">
        <v>623</v>
      </c>
      <c r="AC5" s="100"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218</v>
      </c>
      <c r="F7" s="90" t="s">
        <v>54</v>
      </c>
      <c r="G7" s="90" t="s">
        <v>55</v>
      </c>
      <c r="H7" s="90" t="s">
        <v>56</v>
      </c>
      <c r="I7" s="90" t="s">
        <v>22</v>
      </c>
      <c r="J7" s="90" t="s">
        <v>57</v>
      </c>
      <c r="K7" s="90" t="s">
        <v>219</v>
      </c>
      <c r="L7" s="90" t="s">
        <v>320</v>
      </c>
      <c r="M7" s="90" t="s">
        <v>221</v>
      </c>
      <c r="N7" s="90" t="s">
        <v>100</v>
      </c>
      <c r="O7" s="90" t="s">
        <v>222</v>
      </c>
      <c r="P7" s="90" t="s">
        <v>61</v>
      </c>
      <c r="Q7" s="90" t="s">
        <v>246</v>
      </c>
      <c r="R7" s="90" t="s">
        <v>321</v>
      </c>
      <c r="S7" s="90" t="s">
        <v>322</v>
      </c>
      <c r="T7" s="90" t="s">
        <v>295</v>
      </c>
      <c r="U7" s="90" t="s">
        <v>226</v>
      </c>
      <c r="V7" s="90" t="s">
        <v>37</v>
      </c>
      <c r="W7" s="90" t="s">
        <v>136</v>
      </c>
      <c r="X7" s="90" t="s">
        <v>42</v>
      </c>
      <c r="Y7" s="90" t="s">
        <v>184</v>
      </c>
      <c r="Z7" s="90" t="s">
        <v>79</v>
      </c>
      <c r="AA7" s="90" t="s">
        <v>132</v>
      </c>
      <c r="AB7" s="90" t="s">
        <v>72</v>
      </c>
      <c r="AC7" s="90" t="s">
        <v>18</v>
      </c>
      <c r="AD7" s="90" t="s">
        <v>228</v>
      </c>
      <c r="AE7" s="90" t="s">
        <v>192</v>
      </c>
      <c r="AF7" s="90" t="s">
        <v>323</v>
      </c>
      <c r="AG7" s="90" t="s">
        <v>229</v>
      </c>
      <c r="AH7" s="90" t="s">
        <v>78</v>
      </c>
      <c r="AI7" s="90" t="s">
        <v>141</v>
      </c>
      <c r="AJ7" s="90" t="s">
        <v>230</v>
      </c>
    </row>
    <row r="8" spans="1:36" ht="19.95" customHeight="1" x14ac:dyDescent="0.35">
      <c r="A8" s="87" t="s">
        <v>442</v>
      </c>
      <c r="B8" s="88" t="s">
        <v>523</v>
      </c>
      <c r="C8" s="88" t="s">
        <v>524</v>
      </c>
      <c r="D8" s="88" t="s">
        <v>525</v>
      </c>
      <c r="E8" s="88" t="s">
        <v>321</v>
      </c>
      <c r="F8" s="88" t="s">
        <v>448</v>
      </c>
      <c r="G8" s="88" t="s">
        <v>295</v>
      </c>
      <c r="H8" s="88" t="s">
        <v>224</v>
      </c>
      <c r="I8" s="88" t="s">
        <v>396</v>
      </c>
      <c r="J8" s="88" t="s">
        <v>484</v>
      </c>
      <c r="K8" s="88" t="s">
        <v>526</v>
      </c>
      <c r="L8" s="88" t="s">
        <v>382</v>
      </c>
      <c r="M8" s="88" t="s">
        <v>494</v>
      </c>
      <c r="N8" s="88" t="s">
        <v>522</v>
      </c>
      <c r="O8" s="88" t="s">
        <v>62</v>
      </c>
      <c r="P8" s="88" t="s">
        <v>64</v>
      </c>
      <c r="Q8" s="88" t="s">
        <v>296</v>
      </c>
      <c r="R8" s="88" t="s">
        <v>144</v>
      </c>
      <c r="S8" s="88" t="s">
        <v>322</v>
      </c>
      <c r="T8" s="88" t="s">
        <v>140</v>
      </c>
      <c r="U8" s="88" t="s">
        <v>226</v>
      </c>
      <c r="V8" s="88" t="s">
        <v>305</v>
      </c>
      <c r="W8" s="88" t="s">
        <v>136</v>
      </c>
      <c r="X8" s="88" t="s">
        <v>69</v>
      </c>
      <c r="Y8" s="88" t="s">
        <v>95</v>
      </c>
      <c r="Z8" s="88" t="s">
        <v>163</v>
      </c>
      <c r="AA8" s="88" t="s">
        <v>132</v>
      </c>
      <c r="AB8" s="88" t="s">
        <v>134</v>
      </c>
      <c r="AC8" s="88" t="s">
        <v>527</v>
      </c>
      <c r="AD8" s="88" t="s">
        <v>23</v>
      </c>
      <c r="AE8" s="88" t="s">
        <v>69</v>
      </c>
      <c r="AF8" s="88" t="s">
        <v>323</v>
      </c>
      <c r="AG8" s="88" t="s">
        <v>379</v>
      </c>
      <c r="AH8" s="88" t="s">
        <v>420</v>
      </c>
      <c r="AI8" s="88" t="s">
        <v>141</v>
      </c>
      <c r="AJ8" s="88" t="s">
        <v>528</v>
      </c>
    </row>
    <row r="9" spans="1:36" ht="19.95" customHeight="1" x14ac:dyDescent="0.35">
      <c r="A9" s="89" t="s">
        <v>449</v>
      </c>
      <c r="B9" s="90" t="s">
        <v>476</v>
      </c>
      <c r="C9" s="90" t="s">
        <v>430</v>
      </c>
      <c r="D9" s="90" t="s">
        <v>476</v>
      </c>
      <c r="E9" s="90" t="s">
        <v>478</v>
      </c>
      <c r="F9" s="90" t="s">
        <v>427</v>
      </c>
      <c r="G9" s="90" t="s">
        <v>452</v>
      </c>
      <c r="H9" s="90" t="s">
        <v>437</v>
      </c>
      <c r="I9" s="90" t="s">
        <v>426</v>
      </c>
      <c r="J9" s="90" t="s">
        <v>465</v>
      </c>
      <c r="K9" s="90" t="s">
        <v>476</v>
      </c>
      <c r="L9" s="90" t="s">
        <v>426</v>
      </c>
      <c r="M9" s="90" t="s">
        <v>426</v>
      </c>
      <c r="N9" s="90" t="s">
        <v>479</v>
      </c>
      <c r="O9" s="90" t="s">
        <v>476</v>
      </c>
      <c r="P9" s="90" t="s">
        <v>407</v>
      </c>
      <c r="Q9" s="90" t="s">
        <v>491</v>
      </c>
      <c r="R9" s="90" t="s">
        <v>205</v>
      </c>
      <c r="S9" s="90" t="s">
        <v>428</v>
      </c>
      <c r="T9" s="90" t="s">
        <v>435</v>
      </c>
      <c r="U9" s="90" t="s">
        <v>428</v>
      </c>
      <c r="V9" s="90" t="s">
        <v>426</v>
      </c>
      <c r="W9" s="90" t="s">
        <v>428</v>
      </c>
      <c r="X9" s="90" t="s">
        <v>479</v>
      </c>
      <c r="Y9" s="90" t="s">
        <v>117</v>
      </c>
      <c r="Z9" s="90" t="s">
        <v>427</v>
      </c>
      <c r="AA9" s="90" t="s">
        <v>435</v>
      </c>
      <c r="AB9" s="90" t="s">
        <v>478</v>
      </c>
      <c r="AC9" s="90" t="s">
        <v>499</v>
      </c>
      <c r="AD9" s="90" t="s">
        <v>435</v>
      </c>
      <c r="AE9" s="90" t="s">
        <v>118</v>
      </c>
      <c r="AF9" s="90" t="s">
        <v>428</v>
      </c>
      <c r="AG9" s="90" t="s">
        <v>360</v>
      </c>
      <c r="AH9" s="90" t="s">
        <v>480</v>
      </c>
      <c r="AI9" s="90" t="s">
        <v>479</v>
      </c>
      <c r="AJ9" s="90" t="s">
        <v>435</v>
      </c>
    </row>
    <row r="10" spans="1:36" ht="19.95" customHeight="1" x14ac:dyDescent="0.35">
      <c r="A10" s="87" t="s">
        <v>453</v>
      </c>
      <c r="B10" s="88" t="s">
        <v>226</v>
      </c>
      <c r="C10" s="88" t="s">
        <v>235</v>
      </c>
      <c r="D10" s="88" t="s">
        <v>301</v>
      </c>
      <c r="E10" s="88" t="s">
        <v>40</v>
      </c>
      <c r="F10" s="88" t="s">
        <v>134</v>
      </c>
      <c r="G10" s="88" t="s">
        <v>262</v>
      </c>
      <c r="H10" s="88" t="s">
        <v>141</v>
      </c>
      <c r="I10" s="88" t="s">
        <v>163</v>
      </c>
      <c r="J10" s="88" t="s">
        <v>159</v>
      </c>
      <c r="K10" s="88" t="s">
        <v>173</v>
      </c>
      <c r="L10" s="88" t="s">
        <v>203</v>
      </c>
      <c r="M10" s="88" t="s">
        <v>79</v>
      </c>
      <c r="N10" s="88" t="s">
        <v>95</v>
      </c>
      <c r="O10" s="88" t="s">
        <v>161</v>
      </c>
      <c r="P10" s="88" t="s">
        <v>331</v>
      </c>
      <c r="Q10" s="88" t="s">
        <v>262</v>
      </c>
      <c r="R10" s="88" t="s">
        <v>178</v>
      </c>
      <c r="S10" s="88" t="s">
        <v>97</v>
      </c>
      <c r="T10" s="88" t="s">
        <v>143</v>
      </c>
      <c r="U10" s="88" t="s">
        <v>97</v>
      </c>
      <c r="V10" s="88" t="s">
        <v>101</v>
      </c>
      <c r="W10" s="88" t="s">
        <v>97</v>
      </c>
      <c r="X10" s="88" t="s">
        <v>143</v>
      </c>
      <c r="Y10" s="88" t="s">
        <v>98</v>
      </c>
      <c r="Z10" s="88" t="s">
        <v>99</v>
      </c>
      <c r="AA10" s="88" t="s">
        <v>97</v>
      </c>
      <c r="AB10" s="88" t="s">
        <v>102</v>
      </c>
      <c r="AC10" s="88" t="s">
        <v>164</v>
      </c>
      <c r="AD10" s="88" t="s">
        <v>99</v>
      </c>
      <c r="AE10" s="88" t="s">
        <v>102</v>
      </c>
      <c r="AF10" s="88" t="s">
        <v>97</v>
      </c>
      <c r="AG10" s="88" t="s">
        <v>186</v>
      </c>
      <c r="AH10" s="88" t="s">
        <v>98</v>
      </c>
      <c r="AI10" s="88" t="s">
        <v>97</v>
      </c>
      <c r="AJ10" s="88" t="s">
        <v>102</v>
      </c>
    </row>
    <row r="11" spans="1:36" ht="19.95" customHeight="1" x14ac:dyDescent="0.35">
      <c r="A11" s="89" t="s">
        <v>457</v>
      </c>
      <c r="B11" s="90" t="s">
        <v>115</v>
      </c>
      <c r="C11" s="90" t="s">
        <v>149</v>
      </c>
      <c r="D11" s="90" t="s">
        <v>115</v>
      </c>
      <c r="E11" s="90" t="s">
        <v>123</v>
      </c>
      <c r="F11" s="90" t="s">
        <v>147</v>
      </c>
      <c r="G11" s="90" t="s">
        <v>113</v>
      </c>
      <c r="H11" s="90" t="s">
        <v>170</v>
      </c>
      <c r="I11" s="90" t="s">
        <v>168</v>
      </c>
      <c r="J11" s="90" t="s">
        <v>111</v>
      </c>
      <c r="K11" s="90" t="s">
        <v>115</v>
      </c>
      <c r="L11" s="90" t="s">
        <v>168</v>
      </c>
      <c r="M11" s="90" t="s">
        <v>168</v>
      </c>
      <c r="N11" s="90" t="s">
        <v>120</v>
      </c>
      <c r="O11" s="90" t="s">
        <v>115</v>
      </c>
      <c r="P11" s="90" t="s">
        <v>152</v>
      </c>
      <c r="Q11" s="90" t="s">
        <v>267</v>
      </c>
      <c r="R11" s="90" t="s">
        <v>256</v>
      </c>
      <c r="S11" s="90" t="s">
        <v>121</v>
      </c>
      <c r="T11" s="90" t="s">
        <v>124</v>
      </c>
      <c r="U11" s="90" t="s">
        <v>121</v>
      </c>
      <c r="V11" s="90" t="s">
        <v>168</v>
      </c>
      <c r="W11" s="90" t="s">
        <v>121</v>
      </c>
      <c r="X11" s="90" t="s">
        <v>120</v>
      </c>
      <c r="Y11" s="90" t="s">
        <v>361</v>
      </c>
      <c r="Z11" s="90" t="s">
        <v>147</v>
      </c>
      <c r="AA11" s="90" t="s">
        <v>124</v>
      </c>
      <c r="AB11" s="90" t="s">
        <v>123</v>
      </c>
      <c r="AC11" s="90" t="s">
        <v>153</v>
      </c>
      <c r="AD11" s="90" t="s">
        <v>124</v>
      </c>
      <c r="AE11" s="90" t="s">
        <v>125</v>
      </c>
      <c r="AF11" s="90" t="s">
        <v>121</v>
      </c>
      <c r="AG11" s="90" t="s">
        <v>150</v>
      </c>
      <c r="AH11" s="90" t="s">
        <v>119</v>
      </c>
      <c r="AI11" s="90" t="s">
        <v>120</v>
      </c>
      <c r="AJ11" s="90" t="s">
        <v>124</v>
      </c>
    </row>
  </sheetData>
  <sheetProtection algorithmName="SHA-512" hashValue="bn7EDB2KWJXpnX0oUpDYjSF4nz5chYzPa34AdwpJyIw63ZV/CLTqD27oIzWLaXA7DQSlQA918wfe9Iu+wrAFbg==" saltValue="kL71EEZb4XL+Marb7XsKrg==" spinCount="100000" sheet="1" objects="1" scenarios="1"/>
  <mergeCells count="9">
    <mergeCell ref="M4:Q4"/>
    <mergeCell ref="R4:AB4"/>
    <mergeCell ref="AC4:AF4"/>
    <mergeCell ref="AG4:AJ4"/>
    <mergeCell ref="B2:E2"/>
    <mergeCell ref="A3:F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AK18"/>
  <sheetViews>
    <sheetView showGridLines="0" workbookViewId="0"/>
  </sheetViews>
  <sheetFormatPr defaultRowHeight="14.4" x14ac:dyDescent="0.3"/>
  <cols>
    <col min="1" max="1" width="50.33203125" customWidth="1"/>
    <col min="2" max="37" width="20.77734375" customWidth="1"/>
  </cols>
  <sheetData>
    <row r="1" spans="1:37" ht="21" x14ac:dyDescent="0.4">
      <c r="A1" s="26" t="str">
        <f>HYPERLINK("#Contents!A1","Return to Contents")</f>
        <v>Return to Contents</v>
      </c>
    </row>
    <row r="2" spans="1:37" ht="64.8" customHeight="1" x14ac:dyDescent="0.4">
      <c r="B2" s="171" t="s">
        <v>658</v>
      </c>
      <c r="C2" s="171"/>
      <c r="D2" s="171"/>
      <c r="E2" s="171"/>
      <c r="F2" s="171"/>
      <c r="G2" s="77"/>
      <c r="H2" s="77"/>
      <c r="I2" s="77"/>
      <c r="J2" s="77"/>
      <c r="K2" s="77"/>
      <c r="L2" s="77"/>
      <c r="M2" s="78"/>
      <c r="N2" s="78"/>
    </row>
    <row r="3" spans="1:37" ht="96" customHeight="1" x14ac:dyDescent="0.3">
      <c r="A3" s="176" t="s">
        <v>662</v>
      </c>
      <c r="B3" s="176"/>
      <c r="C3" s="176"/>
      <c r="D3" s="176"/>
      <c r="E3" s="176"/>
      <c r="F3" s="92"/>
      <c r="G3" s="92"/>
      <c r="H3" s="92"/>
      <c r="I3" s="92"/>
    </row>
    <row r="4" spans="1:37" ht="18" customHeight="1" x14ac:dyDescent="0.3">
      <c r="A4" s="106"/>
      <c r="B4" s="81"/>
      <c r="C4" s="107"/>
      <c r="D4" s="169" t="s">
        <v>215</v>
      </c>
      <c r="E4" s="169"/>
      <c r="F4" s="168" t="s">
        <v>641</v>
      </c>
      <c r="G4" s="169"/>
      <c r="H4" s="169"/>
      <c r="I4" s="169"/>
      <c r="J4" s="170"/>
      <c r="K4" s="169" t="s">
        <v>642</v>
      </c>
      <c r="L4" s="169"/>
      <c r="M4" s="169"/>
      <c r="N4" s="168" t="s">
        <v>643</v>
      </c>
      <c r="O4" s="169"/>
      <c r="P4" s="169"/>
      <c r="Q4" s="169"/>
      <c r="R4" s="170"/>
      <c r="S4" s="174" t="s">
        <v>644</v>
      </c>
      <c r="T4" s="174"/>
      <c r="U4" s="174"/>
      <c r="V4" s="174"/>
      <c r="W4" s="174"/>
      <c r="X4" s="174"/>
      <c r="Y4" s="174"/>
      <c r="Z4" s="174"/>
      <c r="AA4" s="174"/>
      <c r="AB4" s="174"/>
      <c r="AC4" s="174"/>
      <c r="AD4" s="168" t="s">
        <v>605</v>
      </c>
      <c r="AE4" s="169"/>
      <c r="AF4" s="169"/>
      <c r="AG4" s="170"/>
      <c r="AH4" s="168" t="s">
        <v>645</v>
      </c>
      <c r="AI4" s="169"/>
      <c r="AJ4" s="169"/>
      <c r="AK4" s="170"/>
    </row>
    <row r="5" spans="1:37" ht="93.6" customHeight="1" x14ac:dyDescent="0.3">
      <c r="A5" s="82" t="s">
        <v>672</v>
      </c>
      <c r="B5" s="108" t="s">
        <v>0</v>
      </c>
      <c r="C5" s="109" t="s">
        <v>663</v>
      </c>
      <c r="D5" s="84" t="s">
        <v>1</v>
      </c>
      <c r="E5" s="84" t="s">
        <v>2</v>
      </c>
      <c r="F5" s="104" t="s">
        <v>608</v>
      </c>
      <c r="G5" s="84" t="s">
        <v>609</v>
      </c>
      <c r="H5" s="84" t="s">
        <v>610</v>
      </c>
      <c r="I5" s="84" t="s">
        <v>611</v>
      </c>
      <c r="J5" s="105" t="s">
        <v>612</v>
      </c>
      <c r="K5" s="84" t="s">
        <v>613</v>
      </c>
      <c r="L5" s="84" t="s">
        <v>614</v>
      </c>
      <c r="M5" s="84" t="s">
        <v>615</v>
      </c>
      <c r="N5" s="110" t="s">
        <v>648</v>
      </c>
      <c r="O5" s="85" t="s">
        <v>649</v>
      </c>
      <c r="P5" s="85" t="s">
        <v>650</v>
      </c>
      <c r="Q5" s="85" t="s">
        <v>651</v>
      </c>
      <c r="R5" s="111" t="s">
        <v>652</v>
      </c>
      <c r="S5" s="84" t="s">
        <v>3</v>
      </c>
      <c r="T5" s="84" t="s">
        <v>4</v>
      </c>
      <c r="U5" s="84" t="s">
        <v>5</v>
      </c>
      <c r="V5" s="84" t="s">
        <v>6</v>
      </c>
      <c r="W5" s="84" t="s">
        <v>7</v>
      </c>
      <c r="X5" s="84" t="s">
        <v>8</v>
      </c>
      <c r="Y5" s="84" t="s">
        <v>9</v>
      </c>
      <c r="Z5" s="84" t="s">
        <v>10</v>
      </c>
      <c r="AA5" s="84" t="s">
        <v>11</v>
      </c>
      <c r="AB5" s="84" t="s">
        <v>622</v>
      </c>
      <c r="AC5" s="84" t="s">
        <v>623</v>
      </c>
      <c r="AD5" s="104" t="s">
        <v>624</v>
      </c>
      <c r="AE5" s="84" t="s">
        <v>653</v>
      </c>
      <c r="AF5" s="84" t="s">
        <v>626</v>
      </c>
      <c r="AG5" s="105" t="s">
        <v>627</v>
      </c>
      <c r="AH5" s="104" t="s">
        <v>12</v>
      </c>
      <c r="AI5" s="86" t="s">
        <v>13</v>
      </c>
      <c r="AJ5" s="84" t="s">
        <v>655</v>
      </c>
      <c r="AK5" s="105" t="s">
        <v>15</v>
      </c>
    </row>
    <row r="6" spans="1:37" ht="19.95" customHeight="1" x14ac:dyDescent="0.35">
      <c r="A6" s="87" t="s">
        <v>16</v>
      </c>
      <c r="B6" s="88" t="s">
        <v>17</v>
      </c>
      <c r="C6" s="88"/>
      <c r="D6" s="88" t="s">
        <v>18</v>
      </c>
      <c r="E6" s="88" t="s">
        <v>19</v>
      </c>
      <c r="F6" s="88" t="s">
        <v>20</v>
      </c>
      <c r="G6" s="88" t="s">
        <v>21</v>
      </c>
      <c r="H6" s="88" t="s">
        <v>22</v>
      </c>
      <c r="I6" s="88" t="s">
        <v>23</v>
      </c>
      <c r="J6" s="88" t="s">
        <v>24</v>
      </c>
      <c r="K6" s="88" t="s">
        <v>25</v>
      </c>
      <c r="L6" s="88" t="s">
        <v>26</v>
      </c>
      <c r="M6" s="88" t="s">
        <v>27</v>
      </c>
      <c r="N6" s="88" t="s">
        <v>28</v>
      </c>
      <c r="O6" s="88" t="s">
        <v>29</v>
      </c>
      <c r="P6" s="88" t="s">
        <v>30</v>
      </c>
      <c r="Q6" s="88" t="s">
        <v>31</v>
      </c>
      <c r="R6" s="88" t="s">
        <v>32</v>
      </c>
      <c r="S6" s="88" t="s">
        <v>33</v>
      </c>
      <c r="T6" s="88" t="s">
        <v>34</v>
      </c>
      <c r="U6" s="88" t="s">
        <v>35</v>
      </c>
      <c r="V6" s="88" t="s">
        <v>36</v>
      </c>
      <c r="W6" s="88" t="s">
        <v>37</v>
      </c>
      <c r="X6" s="88" t="s">
        <v>38</v>
      </c>
      <c r="Y6" s="88" t="s">
        <v>39</v>
      </c>
      <c r="Z6" s="88" t="s">
        <v>40</v>
      </c>
      <c r="AA6" s="88" t="s">
        <v>41</v>
      </c>
      <c r="AB6" s="88" t="s">
        <v>42</v>
      </c>
      <c r="AC6" s="88" t="s">
        <v>39</v>
      </c>
      <c r="AD6" s="88" t="s">
        <v>43</v>
      </c>
      <c r="AE6" s="88" t="s">
        <v>44</v>
      </c>
      <c r="AF6" s="88" t="s">
        <v>45</v>
      </c>
      <c r="AG6" s="88" t="s">
        <v>46</v>
      </c>
      <c r="AH6" s="88" t="s">
        <v>47</v>
      </c>
      <c r="AI6" s="88" t="s">
        <v>48</v>
      </c>
      <c r="AJ6" s="88" t="s">
        <v>49</v>
      </c>
      <c r="AK6" s="88" t="s">
        <v>46</v>
      </c>
    </row>
    <row r="7" spans="1:37" ht="19.95" customHeight="1" x14ac:dyDescent="0.35">
      <c r="A7" s="89" t="s">
        <v>50</v>
      </c>
      <c r="B7" s="90" t="s">
        <v>17</v>
      </c>
      <c r="C7" s="90"/>
      <c r="D7" s="90" t="s">
        <v>318</v>
      </c>
      <c r="E7" s="90" t="s">
        <v>217</v>
      </c>
      <c r="F7" s="90" t="s">
        <v>53</v>
      </c>
      <c r="G7" s="90" t="s">
        <v>54</v>
      </c>
      <c r="H7" s="90" t="s">
        <v>22</v>
      </c>
      <c r="I7" s="90" t="s">
        <v>144</v>
      </c>
      <c r="J7" s="90" t="s">
        <v>351</v>
      </c>
      <c r="K7" s="90" t="s">
        <v>57</v>
      </c>
      <c r="L7" s="90" t="s">
        <v>58</v>
      </c>
      <c r="M7" s="90" t="s">
        <v>44</v>
      </c>
      <c r="N7" s="90" t="s">
        <v>33</v>
      </c>
      <c r="O7" s="90" t="s">
        <v>292</v>
      </c>
      <c r="P7" s="90" t="s">
        <v>60</v>
      </c>
      <c r="Q7" s="90" t="s">
        <v>61</v>
      </c>
      <c r="R7" s="90" t="s">
        <v>62</v>
      </c>
      <c r="S7" s="90" t="s">
        <v>225</v>
      </c>
      <c r="T7" s="90" t="s">
        <v>322</v>
      </c>
      <c r="U7" s="90" t="s">
        <v>295</v>
      </c>
      <c r="V7" s="90" t="s">
        <v>226</v>
      </c>
      <c r="W7" s="90" t="s">
        <v>37</v>
      </c>
      <c r="X7" s="90" t="s">
        <v>136</v>
      </c>
      <c r="Y7" s="90" t="s">
        <v>160</v>
      </c>
      <c r="Z7" s="90" t="s">
        <v>184</v>
      </c>
      <c r="AA7" s="90" t="s">
        <v>71</v>
      </c>
      <c r="AB7" s="90" t="s">
        <v>262</v>
      </c>
      <c r="AC7" s="90" t="s">
        <v>132</v>
      </c>
      <c r="AD7" s="90" t="s">
        <v>18</v>
      </c>
      <c r="AE7" s="90" t="s">
        <v>228</v>
      </c>
      <c r="AF7" s="90" t="s">
        <v>192</v>
      </c>
      <c r="AG7" s="90" t="s">
        <v>323</v>
      </c>
      <c r="AH7" s="90" t="s">
        <v>374</v>
      </c>
      <c r="AI7" s="90" t="s">
        <v>103</v>
      </c>
      <c r="AJ7" s="90" t="s">
        <v>141</v>
      </c>
      <c r="AK7" s="90" t="s">
        <v>230</v>
      </c>
    </row>
    <row r="8" spans="1:37" ht="19.95" customHeight="1" x14ac:dyDescent="0.35">
      <c r="A8" s="87" t="s">
        <v>442</v>
      </c>
      <c r="B8" s="88" t="s">
        <v>529</v>
      </c>
      <c r="C8" s="88"/>
      <c r="D8" s="88" t="s">
        <v>530</v>
      </c>
      <c r="E8" s="88" t="s">
        <v>54</v>
      </c>
      <c r="F8" s="88" t="s">
        <v>140</v>
      </c>
      <c r="G8" s="88" t="s">
        <v>285</v>
      </c>
      <c r="H8" s="88" t="s">
        <v>265</v>
      </c>
      <c r="I8" s="88" t="s">
        <v>90</v>
      </c>
      <c r="J8" s="88" t="s">
        <v>240</v>
      </c>
      <c r="K8" s="88" t="s">
        <v>351</v>
      </c>
      <c r="L8" s="88" t="s">
        <v>351</v>
      </c>
      <c r="M8" s="88" t="s">
        <v>317</v>
      </c>
      <c r="N8" s="88" t="s">
        <v>68</v>
      </c>
      <c r="O8" s="88" t="s">
        <v>162</v>
      </c>
      <c r="P8" s="88" t="s">
        <v>329</v>
      </c>
      <c r="Q8" s="88" t="s">
        <v>279</v>
      </c>
      <c r="R8" s="88" t="s">
        <v>421</v>
      </c>
      <c r="S8" s="88" t="s">
        <v>63</v>
      </c>
      <c r="T8" s="88" t="s">
        <v>101</v>
      </c>
      <c r="U8" s="88" t="s">
        <v>90</v>
      </c>
      <c r="V8" s="88" t="s">
        <v>95</v>
      </c>
      <c r="W8" s="88" t="s">
        <v>243</v>
      </c>
      <c r="X8" s="88" t="s">
        <v>97</v>
      </c>
      <c r="Y8" s="88" t="s">
        <v>79</v>
      </c>
      <c r="Z8" s="88" t="s">
        <v>203</v>
      </c>
      <c r="AA8" s="88" t="s">
        <v>142</v>
      </c>
      <c r="AB8" s="88" t="s">
        <v>143</v>
      </c>
      <c r="AC8" s="88" t="s">
        <v>163</v>
      </c>
      <c r="AD8" s="88" t="s">
        <v>531</v>
      </c>
      <c r="AE8" s="88" t="s">
        <v>191</v>
      </c>
      <c r="AF8" s="88" t="s">
        <v>142</v>
      </c>
      <c r="AG8" s="88" t="s">
        <v>203</v>
      </c>
      <c r="AH8" s="88" t="s">
        <v>470</v>
      </c>
      <c r="AI8" s="88" t="s">
        <v>136</v>
      </c>
      <c r="AJ8" s="88" t="s">
        <v>142</v>
      </c>
      <c r="AK8" s="88" t="s">
        <v>42</v>
      </c>
    </row>
    <row r="9" spans="1:37" ht="19.95" customHeight="1" x14ac:dyDescent="0.35">
      <c r="A9" s="89" t="s">
        <v>449</v>
      </c>
      <c r="B9" s="90" t="s">
        <v>306</v>
      </c>
      <c r="C9" s="91"/>
      <c r="D9" s="90" t="s">
        <v>330</v>
      </c>
      <c r="E9" s="90" t="s">
        <v>155</v>
      </c>
      <c r="F9" s="90" t="s">
        <v>365</v>
      </c>
      <c r="G9" s="90" t="s">
        <v>365</v>
      </c>
      <c r="H9" s="90" t="s">
        <v>256</v>
      </c>
      <c r="I9" s="90" t="s">
        <v>153</v>
      </c>
      <c r="J9" s="90" t="s">
        <v>330</v>
      </c>
      <c r="K9" s="90" t="s">
        <v>252</v>
      </c>
      <c r="L9" s="90" t="s">
        <v>306</v>
      </c>
      <c r="M9" s="90" t="s">
        <v>269</v>
      </c>
      <c r="N9" s="90" t="s">
        <v>268</v>
      </c>
      <c r="O9" s="90" t="s">
        <v>114</v>
      </c>
      <c r="P9" s="90" t="s">
        <v>155</v>
      </c>
      <c r="Q9" s="90" t="s">
        <v>347</v>
      </c>
      <c r="R9" s="90" t="s">
        <v>154</v>
      </c>
      <c r="S9" s="90" t="s">
        <v>435</v>
      </c>
      <c r="T9" s="90" t="s">
        <v>120</v>
      </c>
      <c r="U9" s="90" t="s">
        <v>249</v>
      </c>
      <c r="V9" s="90" t="s">
        <v>181</v>
      </c>
      <c r="W9" s="90" t="s">
        <v>427</v>
      </c>
      <c r="X9" s="90" t="s">
        <v>121</v>
      </c>
      <c r="Y9" s="90" t="s">
        <v>362</v>
      </c>
      <c r="Z9" s="90" t="s">
        <v>436</v>
      </c>
      <c r="AA9" s="90" t="s">
        <v>347</v>
      </c>
      <c r="AB9" s="90" t="s">
        <v>127</v>
      </c>
      <c r="AC9" s="90" t="s">
        <v>250</v>
      </c>
      <c r="AD9" s="90" t="s">
        <v>426</v>
      </c>
      <c r="AE9" s="90" t="s">
        <v>250</v>
      </c>
      <c r="AF9" s="90" t="s">
        <v>153</v>
      </c>
      <c r="AG9" s="90" t="s">
        <v>120</v>
      </c>
      <c r="AH9" s="90" t="s">
        <v>430</v>
      </c>
      <c r="AI9" s="90" t="s">
        <v>255</v>
      </c>
      <c r="AJ9" s="90" t="s">
        <v>361</v>
      </c>
      <c r="AK9" s="90" t="s">
        <v>188</v>
      </c>
    </row>
    <row r="10" spans="1:37" ht="19.95" customHeight="1" x14ac:dyDescent="0.35">
      <c r="A10" s="87" t="s">
        <v>532</v>
      </c>
      <c r="B10" s="88" t="s">
        <v>533</v>
      </c>
      <c r="C10" s="88"/>
      <c r="D10" s="88" t="s">
        <v>356</v>
      </c>
      <c r="E10" s="88" t="s">
        <v>505</v>
      </c>
      <c r="F10" s="88" t="s">
        <v>265</v>
      </c>
      <c r="G10" s="88" t="s">
        <v>239</v>
      </c>
      <c r="H10" s="88" t="s">
        <v>265</v>
      </c>
      <c r="I10" s="88" t="s">
        <v>311</v>
      </c>
      <c r="J10" s="88" t="s">
        <v>175</v>
      </c>
      <c r="K10" s="88" t="s">
        <v>328</v>
      </c>
      <c r="L10" s="88" t="s">
        <v>388</v>
      </c>
      <c r="M10" s="88" t="s">
        <v>239</v>
      </c>
      <c r="N10" s="88" t="s">
        <v>368</v>
      </c>
      <c r="O10" s="88" t="s">
        <v>88</v>
      </c>
      <c r="P10" s="88" t="s">
        <v>183</v>
      </c>
      <c r="Q10" s="88" t="s">
        <v>236</v>
      </c>
      <c r="R10" s="88" t="s">
        <v>132</v>
      </c>
      <c r="S10" s="88" t="s">
        <v>97</v>
      </c>
      <c r="T10" s="88" t="s">
        <v>534</v>
      </c>
      <c r="U10" s="88" t="s">
        <v>143</v>
      </c>
      <c r="V10" s="88" t="s">
        <v>301</v>
      </c>
      <c r="W10" s="88" t="s">
        <v>97</v>
      </c>
      <c r="X10" s="88" t="s">
        <v>85</v>
      </c>
      <c r="Y10" s="88" t="s">
        <v>97</v>
      </c>
      <c r="Z10" s="88" t="s">
        <v>97</v>
      </c>
      <c r="AA10" s="88" t="s">
        <v>97</v>
      </c>
      <c r="AB10" s="88" t="s">
        <v>41</v>
      </c>
      <c r="AC10" s="88" t="s">
        <v>96</v>
      </c>
      <c r="AD10" s="88" t="s">
        <v>143</v>
      </c>
      <c r="AE10" s="88" t="s">
        <v>143</v>
      </c>
      <c r="AF10" s="88" t="s">
        <v>101</v>
      </c>
      <c r="AG10" s="88" t="s">
        <v>31</v>
      </c>
      <c r="AH10" s="88" t="s">
        <v>101</v>
      </c>
      <c r="AI10" s="88" t="s">
        <v>45</v>
      </c>
      <c r="AJ10" s="88" t="s">
        <v>96</v>
      </c>
      <c r="AK10" s="88" t="s">
        <v>535</v>
      </c>
    </row>
    <row r="11" spans="1:37" ht="19.95" customHeight="1" x14ac:dyDescent="0.35">
      <c r="A11" s="89" t="s">
        <v>536</v>
      </c>
      <c r="B11" s="90" t="s">
        <v>250</v>
      </c>
      <c r="C11" s="91">
        <f>((B11)/($B$18))</f>
        <v>0.54385964912280693</v>
      </c>
      <c r="D11" s="90" t="s">
        <v>108</v>
      </c>
      <c r="E11" s="90" t="s">
        <v>256</v>
      </c>
      <c r="F11" s="90" t="s">
        <v>267</v>
      </c>
      <c r="G11" s="90" t="s">
        <v>250</v>
      </c>
      <c r="H11" s="90" t="s">
        <v>256</v>
      </c>
      <c r="I11" s="90" t="s">
        <v>255</v>
      </c>
      <c r="J11" s="90" t="s">
        <v>250</v>
      </c>
      <c r="K11" s="90" t="s">
        <v>110</v>
      </c>
      <c r="L11" s="90" t="s">
        <v>256</v>
      </c>
      <c r="M11" s="90" t="s">
        <v>150</v>
      </c>
      <c r="N11" s="90" t="s">
        <v>269</v>
      </c>
      <c r="O11" s="90" t="s">
        <v>306</v>
      </c>
      <c r="P11" s="90" t="s">
        <v>108</v>
      </c>
      <c r="Q11" s="90" t="s">
        <v>107</v>
      </c>
      <c r="R11" s="90" t="s">
        <v>112</v>
      </c>
      <c r="S11" s="90" t="s">
        <v>121</v>
      </c>
      <c r="T11" s="90" t="s">
        <v>459</v>
      </c>
      <c r="U11" s="90" t="s">
        <v>124</v>
      </c>
      <c r="V11" s="90" t="s">
        <v>425</v>
      </c>
      <c r="W11" s="90" t="s">
        <v>121</v>
      </c>
      <c r="X11" s="90" t="s">
        <v>427</v>
      </c>
      <c r="Y11" s="90" t="s">
        <v>121</v>
      </c>
      <c r="Z11" s="90" t="s">
        <v>121</v>
      </c>
      <c r="AA11" s="90" t="s">
        <v>121</v>
      </c>
      <c r="AB11" s="90" t="s">
        <v>347</v>
      </c>
      <c r="AC11" s="90" t="s">
        <v>115</v>
      </c>
      <c r="AD11" s="90" t="s">
        <v>121</v>
      </c>
      <c r="AE11" s="90" t="s">
        <v>124</v>
      </c>
      <c r="AF11" s="90" t="s">
        <v>106</v>
      </c>
      <c r="AG11" s="90" t="s">
        <v>499</v>
      </c>
      <c r="AH11" s="90" t="s">
        <v>127</v>
      </c>
      <c r="AI11" s="90" t="s">
        <v>147</v>
      </c>
      <c r="AJ11" s="90" t="s">
        <v>108</v>
      </c>
      <c r="AK11" s="90" t="s">
        <v>169</v>
      </c>
    </row>
    <row r="12" spans="1:37" ht="19.95" customHeight="1" x14ac:dyDescent="0.35">
      <c r="A12" s="87" t="s">
        <v>537</v>
      </c>
      <c r="B12" s="88" t="s">
        <v>334</v>
      </c>
      <c r="C12" s="88"/>
      <c r="D12" s="88" t="s">
        <v>315</v>
      </c>
      <c r="E12" s="88" t="s">
        <v>130</v>
      </c>
      <c r="F12" s="88" t="s">
        <v>173</v>
      </c>
      <c r="G12" s="88" t="s">
        <v>71</v>
      </c>
      <c r="H12" s="88" t="s">
        <v>160</v>
      </c>
      <c r="I12" s="88" t="s">
        <v>40</v>
      </c>
      <c r="J12" s="88" t="s">
        <v>138</v>
      </c>
      <c r="K12" s="88" t="s">
        <v>280</v>
      </c>
      <c r="L12" s="88" t="s">
        <v>39</v>
      </c>
      <c r="M12" s="88" t="s">
        <v>72</v>
      </c>
      <c r="N12" s="88" t="s">
        <v>79</v>
      </c>
      <c r="O12" s="88" t="s">
        <v>175</v>
      </c>
      <c r="P12" s="88" t="s">
        <v>69</v>
      </c>
      <c r="Q12" s="88" t="s">
        <v>69</v>
      </c>
      <c r="R12" s="88" t="s">
        <v>141</v>
      </c>
      <c r="S12" s="88" t="s">
        <v>97</v>
      </c>
      <c r="T12" s="88" t="s">
        <v>72</v>
      </c>
      <c r="U12" s="88" t="s">
        <v>41</v>
      </c>
      <c r="V12" s="88" t="s">
        <v>39</v>
      </c>
      <c r="W12" s="88" t="s">
        <v>99</v>
      </c>
      <c r="X12" s="88" t="s">
        <v>98</v>
      </c>
      <c r="Y12" s="88" t="s">
        <v>104</v>
      </c>
      <c r="Z12" s="88" t="s">
        <v>97</v>
      </c>
      <c r="AA12" s="88" t="s">
        <v>97</v>
      </c>
      <c r="AB12" s="88" t="s">
        <v>142</v>
      </c>
      <c r="AC12" s="88" t="s">
        <v>71</v>
      </c>
      <c r="AD12" s="88" t="s">
        <v>99</v>
      </c>
      <c r="AE12" s="88" t="s">
        <v>139</v>
      </c>
      <c r="AF12" s="88" t="s">
        <v>142</v>
      </c>
      <c r="AG12" s="88" t="s">
        <v>194</v>
      </c>
      <c r="AH12" s="88" t="s">
        <v>163</v>
      </c>
      <c r="AI12" s="88" t="s">
        <v>176</v>
      </c>
      <c r="AJ12" s="88" t="s">
        <v>99</v>
      </c>
      <c r="AK12" s="88" t="s">
        <v>305</v>
      </c>
    </row>
    <row r="13" spans="1:37" ht="19.95" customHeight="1" x14ac:dyDescent="0.35">
      <c r="A13" s="89" t="s">
        <v>664</v>
      </c>
      <c r="B13" s="90" t="s">
        <v>149</v>
      </c>
      <c r="C13" s="91">
        <f>((B13)/($B$18))</f>
        <v>0.21052631578947364</v>
      </c>
      <c r="D13" s="90" t="s">
        <v>115</v>
      </c>
      <c r="E13" s="90" t="s">
        <v>125</v>
      </c>
      <c r="F13" s="90" t="s">
        <v>152</v>
      </c>
      <c r="G13" s="90" t="s">
        <v>188</v>
      </c>
      <c r="H13" s="90" t="s">
        <v>125</v>
      </c>
      <c r="I13" s="90" t="s">
        <v>111</v>
      </c>
      <c r="J13" s="90" t="s">
        <v>123</v>
      </c>
      <c r="K13" s="90" t="s">
        <v>147</v>
      </c>
      <c r="L13" s="90" t="s">
        <v>123</v>
      </c>
      <c r="M13" s="90" t="s">
        <v>147</v>
      </c>
      <c r="N13" s="90" t="s">
        <v>168</v>
      </c>
      <c r="O13" s="90" t="s">
        <v>267</v>
      </c>
      <c r="P13" s="90" t="s">
        <v>149</v>
      </c>
      <c r="Q13" s="90" t="s">
        <v>170</v>
      </c>
      <c r="R13" s="90" t="s">
        <v>123</v>
      </c>
      <c r="S13" s="90" t="s">
        <v>121</v>
      </c>
      <c r="T13" s="90" t="s">
        <v>111</v>
      </c>
      <c r="U13" s="90" t="s">
        <v>125</v>
      </c>
      <c r="V13" s="90" t="s">
        <v>250</v>
      </c>
      <c r="W13" s="90" t="s">
        <v>127</v>
      </c>
      <c r="X13" s="90" t="s">
        <v>115</v>
      </c>
      <c r="Y13" s="90" t="s">
        <v>148</v>
      </c>
      <c r="Z13" s="90" t="s">
        <v>121</v>
      </c>
      <c r="AA13" s="90" t="s">
        <v>121</v>
      </c>
      <c r="AB13" s="90" t="s">
        <v>146</v>
      </c>
      <c r="AC13" s="90" t="s">
        <v>109</v>
      </c>
      <c r="AD13" s="90" t="s">
        <v>121</v>
      </c>
      <c r="AE13" s="90" t="s">
        <v>151</v>
      </c>
      <c r="AF13" s="90" t="s">
        <v>150</v>
      </c>
      <c r="AG13" s="90" t="s">
        <v>114</v>
      </c>
      <c r="AH13" s="90" t="s">
        <v>120</v>
      </c>
      <c r="AI13" s="90" t="s">
        <v>125</v>
      </c>
      <c r="AJ13" s="90" t="s">
        <v>147</v>
      </c>
      <c r="AK13" s="90" t="s">
        <v>114</v>
      </c>
    </row>
    <row r="14" spans="1:37" ht="19.95" customHeight="1" x14ac:dyDescent="0.35">
      <c r="A14" s="87" t="s">
        <v>538</v>
      </c>
      <c r="B14" s="88" t="s">
        <v>299</v>
      </c>
      <c r="C14" s="88"/>
      <c r="D14" s="88" t="s">
        <v>301</v>
      </c>
      <c r="E14" s="88" t="s">
        <v>262</v>
      </c>
      <c r="F14" s="88" t="s">
        <v>91</v>
      </c>
      <c r="G14" s="88" t="s">
        <v>70</v>
      </c>
      <c r="H14" s="88" t="s">
        <v>79</v>
      </c>
      <c r="I14" s="88" t="s">
        <v>70</v>
      </c>
      <c r="J14" s="88" t="s">
        <v>41</v>
      </c>
      <c r="K14" s="88" t="s">
        <v>134</v>
      </c>
      <c r="L14" s="88" t="s">
        <v>91</v>
      </c>
      <c r="M14" s="88" t="s">
        <v>39</v>
      </c>
      <c r="N14" s="88" t="s">
        <v>176</v>
      </c>
      <c r="O14" s="88" t="s">
        <v>203</v>
      </c>
      <c r="P14" s="88" t="s">
        <v>174</v>
      </c>
      <c r="Q14" s="88" t="s">
        <v>161</v>
      </c>
      <c r="R14" s="88" t="s">
        <v>99</v>
      </c>
      <c r="S14" s="88" t="s">
        <v>143</v>
      </c>
      <c r="T14" s="88" t="s">
        <v>143</v>
      </c>
      <c r="U14" s="88" t="s">
        <v>301</v>
      </c>
      <c r="V14" s="88" t="s">
        <v>71</v>
      </c>
      <c r="W14" s="88" t="s">
        <v>179</v>
      </c>
      <c r="X14" s="88" t="s">
        <v>97</v>
      </c>
      <c r="Y14" s="88" t="s">
        <v>96</v>
      </c>
      <c r="Z14" s="88" t="s">
        <v>143</v>
      </c>
      <c r="AA14" s="88" t="s">
        <v>143</v>
      </c>
      <c r="AB14" s="88" t="s">
        <v>101</v>
      </c>
      <c r="AC14" s="88" t="s">
        <v>97</v>
      </c>
      <c r="AD14" s="88" t="s">
        <v>141</v>
      </c>
      <c r="AE14" s="88" t="s">
        <v>283</v>
      </c>
      <c r="AF14" s="88" t="s">
        <v>97</v>
      </c>
      <c r="AG14" s="88" t="s">
        <v>71</v>
      </c>
      <c r="AH14" s="88" t="s">
        <v>161</v>
      </c>
      <c r="AI14" s="88" t="s">
        <v>175</v>
      </c>
      <c r="AJ14" s="88" t="s">
        <v>143</v>
      </c>
      <c r="AK14" s="88" t="s">
        <v>70</v>
      </c>
    </row>
    <row r="15" spans="1:37" ht="19.95" customHeight="1" x14ac:dyDescent="0.35">
      <c r="A15" s="89" t="s">
        <v>539</v>
      </c>
      <c r="B15" s="90" t="s">
        <v>123</v>
      </c>
      <c r="C15" s="91">
        <f>((B15)/($B$18))</f>
        <v>0.15789473684210523</v>
      </c>
      <c r="D15" s="90" t="s">
        <v>149</v>
      </c>
      <c r="E15" s="90" t="s">
        <v>181</v>
      </c>
      <c r="F15" s="90" t="s">
        <v>123</v>
      </c>
      <c r="G15" s="90" t="s">
        <v>170</v>
      </c>
      <c r="H15" s="90" t="s">
        <v>181</v>
      </c>
      <c r="I15" s="90" t="s">
        <v>115</v>
      </c>
      <c r="J15" s="90" t="s">
        <v>122</v>
      </c>
      <c r="K15" s="90" t="s">
        <v>170</v>
      </c>
      <c r="L15" s="90" t="s">
        <v>168</v>
      </c>
      <c r="M15" s="90" t="s">
        <v>111</v>
      </c>
      <c r="N15" s="90" t="s">
        <v>125</v>
      </c>
      <c r="O15" s="90" t="s">
        <v>168</v>
      </c>
      <c r="P15" s="90" t="s">
        <v>151</v>
      </c>
      <c r="Q15" s="90" t="s">
        <v>170</v>
      </c>
      <c r="R15" s="90" t="s">
        <v>124</v>
      </c>
      <c r="S15" s="90" t="s">
        <v>121</v>
      </c>
      <c r="T15" s="90" t="s">
        <v>124</v>
      </c>
      <c r="U15" s="90" t="s">
        <v>255</v>
      </c>
      <c r="V15" s="90" t="s">
        <v>122</v>
      </c>
      <c r="W15" s="90" t="s">
        <v>115</v>
      </c>
      <c r="X15" s="90" t="s">
        <v>121</v>
      </c>
      <c r="Y15" s="90" t="s">
        <v>152</v>
      </c>
      <c r="Z15" s="90" t="s">
        <v>119</v>
      </c>
      <c r="AA15" s="90" t="s">
        <v>122</v>
      </c>
      <c r="AB15" s="90" t="s">
        <v>146</v>
      </c>
      <c r="AC15" s="90" t="s">
        <v>121</v>
      </c>
      <c r="AD15" s="90" t="s">
        <v>120</v>
      </c>
      <c r="AE15" s="90" t="s">
        <v>269</v>
      </c>
      <c r="AF15" s="90" t="s">
        <v>124</v>
      </c>
      <c r="AG15" s="90" t="s">
        <v>120</v>
      </c>
      <c r="AH15" s="90" t="s">
        <v>188</v>
      </c>
      <c r="AI15" s="90" t="s">
        <v>108</v>
      </c>
      <c r="AJ15" s="90" t="s">
        <v>188</v>
      </c>
      <c r="AK15" s="90" t="s">
        <v>119</v>
      </c>
    </row>
    <row r="16" spans="1:37" ht="19.95" customHeight="1" x14ac:dyDescent="0.35">
      <c r="A16" s="87" t="s">
        <v>540</v>
      </c>
      <c r="B16" s="88" t="s">
        <v>244</v>
      </c>
      <c r="C16" s="88"/>
      <c r="D16" s="88" t="s">
        <v>165</v>
      </c>
      <c r="E16" s="88" t="s">
        <v>42</v>
      </c>
      <c r="F16" s="88" t="s">
        <v>95</v>
      </c>
      <c r="G16" s="88" t="s">
        <v>141</v>
      </c>
      <c r="H16" s="88" t="s">
        <v>141</v>
      </c>
      <c r="I16" s="88" t="s">
        <v>179</v>
      </c>
      <c r="J16" s="88" t="s">
        <v>98</v>
      </c>
      <c r="K16" s="88" t="s">
        <v>69</v>
      </c>
      <c r="L16" s="88" t="s">
        <v>69</v>
      </c>
      <c r="M16" s="88" t="s">
        <v>79</v>
      </c>
      <c r="N16" s="88" t="s">
        <v>104</v>
      </c>
      <c r="O16" s="88" t="s">
        <v>192</v>
      </c>
      <c r="P16" s="88" t="s">
        <v>98</v>
      </c>
      <c r="Q16" s="88" t="s">
        <v>203</v>
      </c>
      <c r="R16" s="88" t="s">
        <v>102</v>
      </c>
      <c r="S16" s="88" t="s">
        <v>143</v>
      </c>
      <c r="T16" s="88" t="s">
        <v>71</v>
      </c>
      <c r="U16" s="88" t="s">
        <v>41</v>
      </c>
      <c r="V16" s="88" t="s">
        <v>102</v>
      </c>
      <c r="W16" s="88" t="s">
        <v>143</v>
      </c>
      <c r="X16" s="88" t="s">
        <v>99</v>
      </c>
      <c r="Y16" s="88" t="s">
        <v>143</v>
      </c>
      <c r="Z16" s="88" t="s">
        <v>143</v>
      </c>
      <c r="AA16" s="88" t="s">
        <v>96</v>
      </c>
      <c r="AB16" s="88" t="s">
        <v>102</v>
      </c>
      <c r="AC16" s="88" t="s">
        <v>95</v>
      </c>
      <c r="AD16" s="88" t="s">
        <v>142</v>
      </c>
      <c r="AE16" s="88" t="s">
        <v>40</v>
      </c>
      <c r="AF16" s="88" t="s">
        <v>96</v>
      </c>
      <c r="AG16" s="88" t="s">
        <v>184</v>
      </c>
      <c r="AH16" s="88" t="s">
        <v>98</v>
      </c>
      <c r="AI16" s="88" t="s">
        <v>138</v>
      </c>
      <c r="AJ16" s="88" t="s">
        <v>97</v>
      </c>
      <c r="AK16" s="88" t="s">
        <v>45</v>
      </c>
    </row>
    <row r="17" spans="1:37" ht="19.95" customHeight="1" x14ac:dyDescent="0.35">
      <c r="A17" s="89" t="s">
        <v>415</v>
      </c>
      <c r="B17" s="90" t="s">
        <v>188</v>
      </c>
      <c r="C17" s="91">
        <f>((B17)/($B$18))</f>
        <v>8.771929824561403E-2</v>
      </c>
      <c r="D17" s="90" t="s">
        <v>181</v>
      </c>
      <c r="E17" s="90" t="s">
        <v>119</v>
      </c>
      <c r="F17" s="90" t="s">
        <v>120</v>
      </c>
      <c r="G17" s="90" t="s">
        <v>168</v>
      </c>
      <c r="H17" s="90" t="s">
        <v>170</v>
      </c>
      <c r="I17" s="90" t="s">
        <v>168</v>
      </c>
      <c r="J17" s="90" t="s">
        <v>188</v>
      </c>
      <c r="K17" s="90" t="s">
        <v>188</v>
      </c>
      <c r="L17" s="90" t="s">
        <v>188</v>
      </c>
      <c r="M17" s="90" t="s">
        <v>168</v>
      </c>
      <c r="N17" s="90" t="s">
        <v>127</v>
      </c>
      <c r="O17" s="90" t="s">
        <v>122</v>
      </c>
      <c r="P17" s="90" t="s">
        <v>188</v>
      </c>
      <c r="Q17" s="90" t="s">
        <v>168</v>
      </c>
      <c r="R17" s="90" t="s">
        <v>127</v>
      </c>
      <c r="S17" s="90" t="s">
        <v>121</v>
      </c>
      <c r="T17" s="90" t="s">
        <v>168</v>
      </c>
      <c r="U17" s="90" t="s">
        <v>125</v>
      </c>
      <c r="V17" s="90" t="s">
        <v>120</v>
      </c>
      <c r="W17" s="90" t="s">
        <v>124</v>
      </c>
      <c r="X17" s="90" t="s">
        <v>120</v>
      </c>
      <c r="Y17" s="90" t="s">
        <v>188</v>
      </c>
      <c r="Z17" s="90" t="s">
        <v>168</v>
      </c>
      <c r="AA17" s="90" t="s">
        <v>248</v>
      </c>
      <c r="AB17" s="90" t="s">
        <v>181</v>
      </c>
      <c r="AC17" s="90" t="s">
        <v>107</v>
      </c>
      <c r="AD17" s="90" t="s">
        <v>127</v>
      </c>
      <c r="AE17" s="90" t="s">
        <v>147</v>
      </c>
      <c r="AF17" s="90" t="s">
        <v>146</v>
      </c>
      <c r="AG17" s="90" t="s">
        <v>119</v>
      </c>
      <c r="AH17" s="90" t="s">
        <v>127</v>
      </c>
      <c r="AI17" s="90" t="s">
        <v>181</v>
      </c>
      <c r="AJ17" s="90" t="s">
        <v>127</v>
      </c>
      <c r="AK17" s="90" t="s">
        <v>181</v>
      </c>
    </row>
    <row r="18" spans="1:37" x14ac:dyDescent="0.3">
      <c r="B18" s="5">
        <f>((B11)+(B13)+(B15)+(B17))</f>
        <v>0.57000000000000006</v>
      </c>
      <c r="C18" s="5">
        <f>((C9)+(C11)+(C13)+(C15)+(C17))</f>
        <v>0.99999999999999978</v>
      </c>
    </row>
  </sheetData>
  <sheetProtection algorithmName="SHA-512" hashValue="7yozCPxKReT1yuNP1EFuDflkC+vN2kRYNuIpBmcKc+f7E6AaUEwmn8aD6Iu3pEOY0NQhd7DbDDdEadROz75dnQ==" saltValue="+vnMHgXvwZj8xd+L4T/HeQ==" spinCount="100000" sheet="1" objects="1" scenarios="1"/>
  <mergeCells count="9">
    <mergeCell ref="B2:F2"/>
    <mergeCell ref="N4:R4"/>
    <mergeCell ref="S4:AC4"/>
    <mergeCell ref="AD4:AG4"/>
    <mergeCell ref="AH4:AK4"/>
    <mergeCell ref="A3:E3"/>
    <mergeCell ref="D4:E4"/>
    <mergeCell ref="F4:J4"/>
    <mergeCell ref="K4:M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AJ16"/>
  <sheetViews>
    <sheetView showGridLines="0" workbookViewId="0"/>
  </sheetViews>
  <sheetFormatPr defaultRowHeight="14.4" x14ac:dyDescent="0.3"/>
  <cols>
    <col min="1" max="1" width="95.2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79.2" customHeight="1" x14ac:dyDescent="0.3">
      <c r="A3" s="176" t="s">
        <v>665</v>
      </c>
      <c r="B3" s="176"/>
      <c r="C3" s="176"/>
      <c r="D3" s="92"/>
      <c r="E3" s="92"/>
      <c r="F3" s="92"/>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1.59999999999999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53</v>
      </c>
      <c r="F7" s="90" t="s">
        <v>54</v>
      </c>
      <c r="G7" s="90" t="s">
        <v>23</v>
      </c>
      <c r="H7" s="90" t="s">
        <v>56</v>
      </c>
      <c r="I7" s="90" t="s">
        <v>22</v>
      </c>
      <c r="J7" s="90" t="s">
        <v>57</v>
      </c>
      <c r="K7" s="90" t="s">
        <v>219</v>
      </c>
      <c r="L7" s="90" t="s">
        <v>320</v>
      </c>
      <c r="M7" s="90" t="s">
        <v>221</v>
      </c>
      <c r="N7" s="90" t="s">
        <v>100</v>
      </c>
      <c r="O7" s="90" t="s">
        <v>222</v>
      </c>
      <c r="P7" s="90" t="s">
        <v>223</v>
      </c>
      <c r="Q7" s="90" t="s">
        <v>62</v>
      </c>
      <c r="R7" s="90" t="s">
        <v>321</v>
      </c>
      <c r="S7" s="90" t="s">
        <v>322</v>
      </c>
      <c r="T7" s="90" t="s">
        <v>295</v>
      </c>
      <c r="U7" s="90" t="s">
        <v>226</v>
      </c>
      <c r="V7" s="90" t="s">
        <v>67</v>
      </c>
      <c r="W7" s="90" t="s">
        <v>136</v>
      </c>
      <c r="X7" s="90" t="s">
        <v>42</v>
      </c>
      <c r="Y7" s="90" t="s">
        <v>184</v>
      </c>
      <c r="Z7" s="90" t="s">
        <v>71</v>
      </c>
      <c r="AA7" s="90" t="s">
        <v>262</v>
      </c>
      <c r="AB7" s="90" t="s">
        <v>132</v>
      </c>
      <c r="AC7" s="90" t="s">
        <v>73</v>
      </c>
      <c r="AD7" s="90" t="s">
        <v>228</v>
      </c>
      <c r="AE7" s="90" t="s">
        <v>75</v>
      </c>
      <c r="AF7" s="90" t="s">
        <v>323</v>
      </c>
      <c r="AG7" s="90" t="s">
        <v>374</v>
      </c>
      <c r="AH7" s="90" t="s">
        <v>78</v>
      </c>
      <c r="AI7" s="90" t="s">
        <v>79</v>
      </c>
      <c r="AJ7" s="90" t="s">
        <v>230</v>
      </c>
    </row>
    <row r="8" spans="1:36" ht="19.95" customHeight="1" x14ac:dyDescent="0.35">
      <c r="A8" s="87" t="s">
        <v>547</v>
      </c>
      <c r="B8" s="88" t="s">
        <v>58</v>
      </c>
      <c r="C8" s="88" t="s">
        <v>456</v>
      </c>
      <c r="D8" s="88" t="s">
        <v>392</v>
      </c>
      <c r="E8" s="88" t="s">
        <v>34</v>
      </c>
      <c r="F8" s="88" t="s">
        <v>190</v>
      </c>
      <c r="G8" s="88" t="s">
        <v>283</v>
      </c>
      <c r="H8" s="88" t="s">
        <v>133</v>
      </c>
      <c r="I8" s="88" t="s">
        <v>49</v>
      </c>
      <c r="J8" s="88" t="s">
        <v>222</v>
      </c>
      <c r="K8" s="88" t="s">
        <v>371</v>
      </c>
      <c r="L8" s="88" t="s">
        <v>94</v>
      </c>
      <c r="M8" s="88" t="s">
        <v>260</v>
      </c>
      <c r="N8" s="88" t="s">
        <v>173</v>
      </c>
      <c r="O8" s="88" t="s">
        <v>260</v>
      </c>
      <c r="P8" s="88" t="s">
        <v>233</v>
      </c>
      <c r="Q8" s="88" t="s">
        <v>305</v>
      </c>
      <c r="R8" s="88" t="s">
        <v>372</v>
      </c>
      <c r="S8" s="88" t="s">
        <v>101</v>
      </c>
      <c r="T8" s="88" t="s">
        <v>301</v>
      </c>
      <c r="U8" s="88" t="s">
        <v>104</v>
      </c>
      <c r="V8" s="88" t="s">
        <v>191</v>
      </c>
      <c r="W8" s="88" t="s">
        <v>97</v>
      </c>
      <c r="X8" s="88" t="s">
        <v>96</v>
      </c>
      <c r="Y8" s="88" t="s">
        <v>203</v>
      </c>
      <c r="Z8" s="88" t="s">
        <v>95</v>
      </c>
      <c r="AA8" s="88" t="s">
        <v>143</v>
      </c>
      <c r="AB8" s="88" t="s">
        <v>163</v>
      </c>
      <c r="AC8" s="88" t="s">
        <v>548</v>
      </c>
      <c r="AD8" s="88" t="s">
        <v>235</v>
      </c>
      <c r="AE8" s="88" t="s">
        <v>142</v>
      </c>
      <c r="AF8" s="88" t="s">
        <v>71</v>
      </c>
      <c r="AG8" s="88" t="s">
        <v>549</v>
      </c>
      <c r="AH8" s="88" t="s">
        <v>305</v>
      </c>
      <c r="AI8" s="88" t="s">
        <v>142</v>
      </c>
      <c r="AJ8" s="88" t="s">
        <v>70</v>
      </c>
    </row>
    <row r="9" spans="1:36" ht="19.95" customHeight="1" x14ac:dyDescent="0.35">
      <c r="A9" s="89" t="s">
        <v>550</v>
      </c>
      <c r="B9" s="90" t="s">
        <v>255</v>
      </c>
      <c r="C9" s="90" t="s">
        <v>255</v>
      </c>
      <c r="D9" s="90" t="s">
        <v>255</v>
      </c>
      <c r="E9" s="90" t="s">
        <v>117</v>
      </c>
      <c r="F9" s="90" t="s">
        <v>307</v>
      </c>
      <c r="G9" s="90" t="s">
        <v>251</v>
      </c>
      <c r="H9" s="90" t="s">
        <v>271</v>
      </c>
      <c r="I9" s="90" t="s">
        <v>153</v>
      </c>
      <c r="J9" s="90" t="s">
        <v>330</v>
      </c>
      <c r="K9" s="90" t="s">
        <v>255</v>
      </c>
      <c r="L9" s="90" t="s">
        <v>271</v>
      </c>
      <c r="M9" s="90" t="s">
        <v>269</v>
      </c>
      <c r="N9" s="90" t="s">
        <v>114</v>
      </c>
      <c r="O9" s="90" t="s">
        <v>253</v>
      </c>
      <c r="P9" s="90" t="s">
        <v>365</v>
      </c>
      <c r="Q9" s="90" t="s">
        <v>254</v>
      </c>
      <c r="R9" s="90" t="s">
        <v>426</v>
      </c>
      <c r="S9" s="90" t="s">
        <v>120</v>
      </c>
      <c r="T9" s="90" t="s">
        <v>255</v>
      </c>
      <c r="U9" s="90" t="s">
        <v>119</v>
      </c>
      <c r="V9" s="90" t="s">
        <v>169</v>
      </c>
      <c r="W9" s="90" t="s">
        <v>121</v>
      </c>
      <c r="X9" s="90" t="s">
        <v>146</v>
      </c>
      <c r="Y9" s="90" t="s">
        <v>436</v>
      </c>
      <c r="Z9" s="90" t="s">
        <v>169</v>
      </c>
      <c r="AA9" s="90" t="s">
        <v>120</v>
      </c>
      <c r="AB9" s="90" t="s">
        <v>250</v>
      </c>
      <c r="AC9" s="90" t="s">
        <v>427</v>
      </c>
      <c r="AD9" s="90" t="s">
        <v>116</v>
      </c>
      <c r="AE9" s="90" t="s">
        <v>150</v>
      </c>
      <c r="AF9" s="90" t="s">
        <v>120</v>
      </c>
      <c r="AG9" s="90" t="s">
        <v>189</v>
      </c>
      <c r="AH9" s="90" t="s">
        <v>156</v>
      </c>
      <c r="AI9" s="90" t="s">
        <v>307</v>
      </c>
      <c r="AJ9" s="90" t="s">
        <v>119</v>
      </c>
    </row>
    <row r="10" spans="1:36" ht="19.95" customHeight="1" x14ac:dyDescent="0.35">
      <c r="A10" s="87" t="s">
        <v>551</v>
      </c>
      <c r="B10" s="88" t="s">
        <v>364</v>
      </c>
      <c r="C10" s="88" t="s">
        <v>195</v>
      </c>
      <c r="D10" s="88" t="s">
        <v>87</v>
      </c>
      <c r="E10" s="88" t="s">
        <v>39</v>
      </c>
      <c r="F10" s="88" t="s">
        <v>69</v>
      </c>
      <c r="G10" s="88" t="s">
        <v>138</v>
      </c>
      <c r="H10" s="88" t="s">
        <v>203</v>
      </c>
      <c r="I10" s="88" t="s">
        <v>49</v>
      </c>
      <c r="J10" s="88" t="s">
        <v>193</v>
      </c>
      <c r="K10" s="88" t="s">
        <v>331</v>
      </c>
      <c r="L10" s="88" t="s">
        <v>280</v>
      </c>
      <c r="M10" s="88" t="s">
        <v>91</v>
      </c>
      <c r="N10" s="88" t="s">
        <v>262</v>
      </c>
      <c r="O10" s="88" t="s">
        <v>42</v>
      </c>
      <c r="P10" s="88" t="s">
        <v>72</v>
      </c>
      <c r="Q10" s="88" t="s">
        <v>42</v>
      </c>
      <c r="R10" s="88" t="s">
        <v>138</v>
      </c>
      <c r="S10" s="88" t="s">
        <v>142</v>
      </c>
      <c r="T10" s="88" t="s">
        <v>315</v>
      </c>
      <c r="U10" s="88" t="s">
        <v>79</v>
      </c>
      <c r="V10" s="88" t="s">
        <v>42</v>
      </c>
      <c r="W10" s="88" t="s">
        <v>97</v>
      </c>
      <c r="X10" s="88" t="s">
        <v>203</v>
      </c>
      <c r="Y10" s="88" t="s">
        <v>99</v>
      </c>
      <c r="Z10" s="88" t="s">
        <v>97</v>
      </c>
      <c r="AA10" s="88" t="s">
        <v>101</v>
      </c>
      <c r="AB10" s="88" t="s">
        <v>142</v>
      </c>
      <c r="AC10" s="88" t="s">
        <v>331</v>
      </c>
      <c r="AD10" s="88" t="s">
        <v>314</v>
      </c>
      <c r="AE10" s="88" t="s">
        <v>143</v>
      </c>
      <c r="AF10" s="88" t="s">
        <v>41</v>
      </c>
      <c r="AG10" s="88" t="s">
        <v>263</v>
      </c>
      <c r="AH10" s="88" t="s">
        <v>301</v>
      </c>
      <c r="AI10" s="88" t="s">
        <v>143</v>
      </c>
      <c r="AJ10" s="88" t="s">
        <v>39</v>
      </c>
    </row>
    <row r="11" spans="1:36" ht="19.95" customHeight="1" x14ac:dyDescent="0.35">
      <c r="A11" s="89" t="s">
        <v>552</v>
      </c>
      <c r="B11" s="90" t="s">
        <v>125</v>
      </c>
      <c r="C11" s="90" t="s">
        <v>113</v>
      </c>
      <c r="D11" s="90" t="s">
        <v>181</v>
      </c>
      <c r="E11" s="90" t="s">
        <v>125</v>
      </c>
      <c r="F11" s="90" t="s">
        <v>123</v>
      </c>
      <c r="G11" s="90" t="s">
        <v>123</v>
      </c>
      <c r="H11" s="90" t="s">
        <v>123</v>
      </c>
      <c r="I11" s="90" t="s">
        <v>150</v>
      </c>
      <c r="J11" s="90" t="s">
        <v>149</v>
      </c>
      <c r="K11" s="90" t="s">
        <v>122</v>
      </c>
      <c r="L11" s="90" t="s">
        <v>112</v>
      </c>
      <c r="M11" s="90" t="s">
        <v>125</v>
      </c>
      <c r="N11" s="90" t="s">
        <v>147</v>
      </c>
      <c r="O11" s="90" t="s">
        <v>149</v>
      </c>
      <c r="P11" s="90" t="s">
        <v>125</v>
      </c>
      <c r="Q11" s="90" t="s">
        <v>147</v>
      </c>
      <c r="R11" s="90" t="s">
        <v>168</v>
      </c>
      <c r="S11" s="90" t="s">
        <v>120</v>
      </c>
      <c r="T11" s="90" t="s">
        <v>256</v>
      </c>
      <c r="U11" s="90" t="s">
        <v>115</v>
      </c>
      <c r="V11" s="90" t="s">
        <v>107</v>
      </c>
      <c r="W11" s="90" t="s">
        <v>121</v>
      </c>
      <c r="X11" s="90" t="s">
        <v>197</v>
      </c>
      <c r="Y11" s="90" t="s">
        <v>122</v>
      </c>
      <c r="Z11" s="90" t="s">
        <v>121</v>
      </c>
      <c r="AA11" s="90" t="s">
        <v>151</v>
      </c>
      <c r="AB11" s="90" t="s">
        <v>113</v>
      </c>
      <c r="AC11" s="90" t="s">
        <v>122</v>
      </c>
      <c r="AD11" s="90" t="s">
        <v>306</v>
      </c>
      <c r="AE11" s="90" t="s">
        <v>119</v>
      </c>
      <c r="AF11" s="90" t="s">
        <v>119</v>
      </c>
      <c r="AG11" s="90" t="s">
        <v>115</v>
      </c>
      <c r="AH11" s="90" t="s">
        <v>110</v>
      </c>
      <c r="AI11" s="90" t="s">
        <v>115</v>
      </c>
      <c r="AJ11" s="90" t="s">
        <v>123</v>
      </c>
    </row>
    <row r="12" spans="1:36" ht="19.95" customHeight="1" x14ac:dyDescent="0.35">
      <c r="A12" s="87" t="s">
        <v>541</v>
      </c>
      <c r="B12" s="88" t="s">
        <v>542</v>
      </c>
      <c r="C12" s="88" t="s">
        <v>23</v>
      </c>
      <c r="D12" s="88" t="s">
        <v>543</v>
      </c>
      <c r="E12" s="88" t="s">
        <v>190</v>
      </c>
      <c r="F12" s="88" t="s">
        <v>240</v>
      </c>
      <c r="G12" s="88" t="s">
        <v>178</v>
      </c>
      <c r="H12" s="88" t="s">
        <v>299</v>
      </c>
      <c r="I12" s="88" t="s">
        <v>94</v>
      </c>
      <c r="J12" s="88" t="s">
        <v>224</v>
      </c>
      <c r="K12" s="88" t="s">
        <v>544</v>
      </c>
      <c r="L12" s="88" t="s">
        <v>273</v>
      </c>
      <c r="M12" s="88" t="s">
        <v>337</v>
      </c>
      <c r="N12" s="88" t="s">
        <v>462</v>
      </c>
      <c r="O12" s="88" t="s">
        <v>239</v>
      </c>
      <c r="P12" s="88" t="s">
        <v>326</v>
      </c>
      <c r="Q12" s="88" t="s">
        <v>173</v>
      </c>
      <c r="R12" s="88" t="s">
        <v>97</v>
      </c>
      <c r="S12" s="88" t="s">
        <v>420</v>
      </c>
      <c r="T12" s="88" t="s">
        <v>161</v>
      </c>
      <c r="U12" s="88" t="s">
        <v>178</v>
      </c>
      <c r="V12" s="88" t="s">
        <v>99</v>
      </c>
      <c r="W12" s="88" t="s">
        <v>136</v>
      </c>
      <c r="X12" s="88" t="s">
        <v>99</v>
      </c>
      <c r="Y12" s="88" t="s">
        <v>97</v>
      </c>
      <c r="Z12" s="88" t="s">
        <v>97</v>
      </c>
      <c r="AA12" s="88" t="s">
        <v>75</v>
      </c>
      <c r="AB12" s="88" t="s">
        <v>184</v>
      </c>
      <c r="AC12" s="88" t="s">
        <v>102</v>
      </c>
      <c r="AD12" s="88" t="s">
        <v>40</v>
      </c>
      <c r="AE12" s="88" t="s">
        <v>184</v>
      </c>
      <c r="AF12" s="88" t="s">
        <v>545</v>
      </c>
      <c r="AG12" s="88" t="s">
        <v>184</v>
      </c>
      <c r="AH12" s="88" t="s">
        <v>280</v>
      </c>
      <c r="AI12" s="88" t="s">
        <v>104</v>
      </c>
      <c r="AJ12" s="88" t="s">
        <v>474</v>
      </c>
    </row>
    <row r="13" spans="1:36" ht="19.95" customHeight="1" x14ac:dyDescent="0.35">
      <c r="A13" s="89" t="s">
        <v>546</v>
      </c>
      <c r="B13" s="90" t="s">
        <v>306</v>
      </c>
      <c r="C13" s="90" t="s">
        <v>256</v>
      </c>
      <c r="D13" s="90" t="s">
        <v>365</v>
      </c>
      <c r="E13" s="90" t="s">
        <v>256</v>
      </c>
      <c r="F13" s="90" t="s">
        <v>256</v>
      </c>
      <c r="G13" s="90" t="s">
        <v>361</v>
      </c>
      <c r="H13" s="90" t="s">
        <v>383</v>
      </c>
      <c r="I13" s="90" t="s">
        <v>155</v>
      </c>
      <c r="J13" s="90" t="s">
        <v>255</v>
      </c>
      <c r="K13" s="90" t="s">
        <v>307</v>
      </c>
      <c r="L13" s="90" t="s">
        <v>155</v>
      </c>
      <c r="M13" s="90" t="s">
        <v>253</v>
      </c>
      <c r="N13" s="90" t="s">
        <v>205</v>
      </c>
      <c r="O13" s="90" t="s">
        <v>156</v>
      </c>
      <c r="P13" s="90" t="s">
        <v>249</v>
      </c>
      <c r="Q13" s="90" t="s">
        <v>271</v>
      </c>
      <c r="R13" s="90" t="s">
        <v>121</v>
      </c>
      <c r="S13" s="90" t="s">
        <v>426</v>
      </c>
      <c r="T13" s="90" t="s">
        <v>147</v>
      </c>
      <c r="U13" s="90" t="s">
        <v>189</v>
      </c>
      <c r="V13" s="90" t="s">
        <v>127</v>
      </c>
      <c r="W13" s="90" t="s">
        <v>428</v>
      </c>
      <c r="X13" s="90" t="s">
        <v>170</v>
      </c>
      <c r="Y13" s="90" t="s">
        <v>121</v>
      </c>
      <c r="Z13" s="90" t="s">
        <v>121</v>
      </c>
      <c r="AA13" s="90" t="s">
        <v>197</v>
      </c>
      <c r="AB13" s="90" t="s">
        <v>425</v>
      </c>
      <c r="AC13" s="90" t="s">
        <v>124</v>
      </c>
      <c r="AD13" s="90" t="s">
        <v>147</v>
      </c>
      <c r="AE13" s="90" t="s">
        <v>450</v>
      </c>
      <c r="AF13" s="90" t="s">
        <v>437</v>
      </c>
      <c r="AG13" s="90" t="s">
        <v>119</v>
      </c>
      <c r="AH13" s="90" t="s">
        <v>106</v>
      </c>
      <c r="AI13" s="90" t="s">
        <v>156</v>
      </c>
      <c r="AJ13" s="90" t="s">
        <v>427</v>
      </c>
    </row>
    <row r="14" spans="1:36" ht="19.95" customHeight="1" x14ac:dyDescent="0.35">
      <c r="A14" s="87" t="s">
        <v>553</v>
      </c>
      <c r="B14" s="88" t="s">
        <v>39</v>
      </c>
      <c r="C14" s="88" t="s">
        <v>161</v>
      </c>
      <c r="D14" s="88" t="s">
        <v>184</v>
      </c>
      <c r="E14" s="88" t="s">
        <v>163</v>
      </c>
      <c r="F14" s="88" t="s">
        <v>79</v>
      </c>
      <c r="G14" s="88" t="s">
        <v>99</v>
      </c>
      <c r="H14" s="88" t="s">
        <v>95</v>
      </c>
      <c r="I14" s="88" t="s">
        <v>96</v>
      </c>
      <c r="J14" s="88" t="s">
        <v>79</v>
      </c>
      <c r="K14" s="88" t="s">
        <v>95</v>
      </c>
      <c r="L14" s="88" t="s">
        <v>203</v>
      </c>
      <c r="M14" s="88" t="s">
        <v>163</v>
      </c>
      <c r="N14" s="88" t="s">
        <v>104</v>
      </c>
      <c r="O14" s="88" t="s">
        <v>98</v>
      </c>
      <c r="P14" s="88" t="s">
        <v>95</v>
      </c>
      <c r="Q14" s="88" t="s">
        <v>96</v>
      </c>
      <c r="R14" s="88" t="s">
        <v>143</v>
      </c>
      <c r="S14" s="88" t="s">
        <v>97</v>
      </c>
      <c r="T14" s="88" t="s">
        <v>203</v>
      </c>
      <c r="U14" s="88" t="s">
        <v>96</v>
      </c>
      <c r="V14" s="88" t="s">
        <v>142</v>
      </c>
      <c r="W14" s="88" t="s">
        <v>97</v>
      </c>
      <c r="X14" s="88" t="s">
        <v>143</v>
      </c>
      <c r="Y14" s="88" t="s">
        <v>97</v>
      </c>
      <c r="Z14" s="88" t="s">
        <v>96</v>
      </c>
      <c r="AA14" s="88" t="s">
        <v>96</v>
      </c>
      <c r="AB14" s="88" t="s">
        <v>97</v>
      </c>
      <c r="AC14" s="88" t="s">
        <v>71</v>
      </c>
      <c r="AD14" s="88" t="s">
        <v>69</v>
      </c>
      <c r="AE14" s="88" t="s">
        <v>97</v>
      </c>
      <c r="AF14" s="88" t="s">
        <v>96</v>
      </c>
      <c r="AG14" s="88" t="s">
        <v>79</v>
      </c>
      <c r="AH14" s="88" t="s">
        <v>70</v>
      </c>
      <c r="AI14" s="88" t="s">
        <v>97</v>
      </c>
      <c r="AJ14" s="88" t="s">
        <v>101</v>
      </c>
    </row>
    <row r="15" spans="1:36" ht="19.95" customHeight="1" x14ac:dyDescent="0.35">
      <c r="A15" s="89" t="s">
        <v>554</v>
      </c>
      <c r="B15" s="91" t="s">
        <v>119</v>
      </c>
      <c r="C15" s="91" t="s">
        <v>119</v>
      </c>
      <c r="D15" s="91" t="s">
        <v>120</v>
      </c>
      <c r="E15" s="91" t="s">
        <v>119</v>
      </c>
      <c r="F15" s="91" t="s">
        <v>168</v>
      </c>
      <c r="G15" s="91" t="s">
        <v>124</v>
      </c>
      <c r="H15" s="91" t="s">
        <v>188</v>
      </c>
      <c r="I15" s="91" t="s">
        <v>127</v>
      </c>
      <c r="J15" s="91" t="s">
        <v>120</v>
      </c>
      <c r="K15" s="91" t="s">
        <v>127</v>
      </c>
      <c r="L15" s="91" t="s">
        <v>168</v>
      </c>
      <c r="M15" s="91" t="s">
        <v>188</v>
      </c>
      <c r="N15" s="91" t="s">
        <v>127</v>
      </c>
      <c r="O15" s="91" t="s">
        <v>188</v>
      </c>
      <c r="P15" s="91" t="s">
        <v>120</v>
      </c>
      <c r="Q15" s="91" t="s">
        <v>127</v>
      </c>
      <c r="R15" s="91" t="s">
        <v>121</v>
      </c>
      <c r="S15" s="91" t="s">
        <v>121</v>
      </c>
      <c r="T15" s="91">
        <v>0.1</v>
      </c>
      <c r="U15" s="91" t="s">
        <v>119</v>
      </c>
      <c r="V15" s="91">
        <v>0.09</v>
      </c>
      <c r="W15" s="91" t="s">
        <v>121</v>
      </c>
      <c r="X15" s="91" t="s">
        <v>188</v>
      </c>
      <c r="Y15" s="91" t="s">
        <v>121</v>
      </c>
      <c r="Z15" s="91" t="s">
        <v>248</v>
      </c>
      <c r="AA15" s="91" t="s">
        <v>115</v>
      </c>
      <c r="AB15" s="91" t="s">
        <v>121</v>
      </c>
      <c r="AC15" s="91" t="s">
        <v>120</v>
      </c>
      <c r="AD15" s="91" t="s">
        <v>115</v>
      </c>
      <c r="AE15" s="91" t="s">
        <v>121</v>
      </c>
      <c r="AF15" s="91" t="s">
        <v>124</v>
      </c>
      <c r="AG15" s="91">
        <v>0.04</v>
      </c>
      <c r="AH15" s="91">
        <v>0.09</v>
      </c>
      <c r="AI15" s="91">
        <v>0.02</v>
      </c>
      <c r="AJ15" s="91" t="s">
        <v>124</v>
      </c>
    </row>
    <row r="16" spans="1:36" x14ac:dyDescent="0.3">
      <c r="B16" s="5">
        <f>((B9)+(B11)+(B13)+(B15))</f>
        <v>1</v>
      </c>
      <c r="T16" s="5">
        <f t="shared" ref="T16:V16" si="0">((T9)+(T11)+(T13)+(T15))</f>
        <v>1</v>
      </c>
      <c r="U16" s="5">
        <f t="shared" si="0"/>
        <v>1</v>
      </c>
      <c r="V16" s="5">
        <f t="shared" si="0"/>
        <v>1</v>
      </c>
      <c r="AG16" s="5">
        <f t="shared" ref="AG16:AJ16" si="1">((AG9)+(AG11)+(AG13)+(AG15))</f>
        <v>1</v>
      </c>
      <c r="AH16" s="5">
        <f t="shared" si="1"/>
        <v>1</v>
      </c>
      <c r="AI16" s="5">
        <f t="shared" si="1"/>
        <v>1</v>
      </c>
      <c r="AJ16" s="5">
        <f t="shared" si="1"/>
        <v>1</v>
      </c>
    </row>
  </sheetData>
  <sheetProtection algorithmName="SHA-512" hashValue="M7ueGxf5UWTkhBlBdH8RKKXIbUnOeMBO9thWUUKEPWrRqtydDRTZe4XpCaIbWwGBfHvFfNbjJtjNdwA6454wEw==" saltValue="i+PJOYhOEmc9bvoiodQYAg==" spinCount="100000" sheet="1" objects="1" scenarios="1"/>
  <mergeCells count="9">
    <mergeCell ref="M4:Q4"/>
    <mergeCell ref="R4:AB4"/>
    <mergeCell ref="AC4:AF4"/>
    <mergeCell ref="AG4:AJ4"/>
    <mergeCell ref="B2:F2"/>
    <mergeCell ref="C4:D4"/>
    <mergeCell ref="E4:I4"/>
    <mergeCell ref="J4:L4"/>
    <mergeCell ref="A3:C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AJ14"/>
  <sheetViews>
    <sheetView showGridLines="0" workbookViewId="0"/>
  </sheetViews>
  <sheetFormatPr defaultRowHeight="14.4" x14ac:dyDescent="0.3"/>
  <cols>
    <col min="1" max="1" width="58.664062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79.2" customHeight="1" x14ac:dyDescent="0.3">
      <c r="A3" s="176" t="s">
        <v>674</v>
      </c>
      <c r="B3" s="176"/>
      <c r="C3" s="176"/>
      <c r="D3" s="176"/>
      <c r="E3" s="176"/>
      <c r="F3" s="176"/>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1.59999999999999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54</v>
      </c>
      <c r="G7" s="90" t="s">
        <v>23</v>
      </c>
      <c r="H7" s="90" t="s">
        <v>56</v>
      </c>
      <c r="I7" s="90" t="s">
        <v>22</v>
      </c>
      <c r="J7" s="90" t="s">
        <v>291</v>
      </c>
      <c r="K7" s="90" t="s">
        <v>219</v>
      </c>
      <c r="L7" s="90" t="s">
        <v>220</v>
      </c>
      <c r="M7" s="90" t="s">
        <v>221</v>
      </c>
      <c r="N7" s="90" t="s">
        <v>100</v>
      </c>
      <c r="O7" s="90" t="s">
        <v>222</v>
      </c>
      <c r="P7" s="90" t="s">
        <v>61</v>
      </c>
      <c r="Q7" s="90" t="s">
        <v>246</v>
      </c>
      <c r="R7" s="90" t="s">
        <v>321</v>
      </c>
      <c r="S7" s="90" t="s">
        <v>64</v>
      </c>
      <c r="T7" s="90" t="s">
        <v>295</v>
      </c>
      <c r="U7" s="90" t="s">
        <v>226</v>
      </c>
      <c r="V7" s="90" t="s">
        <v>37</v>
      </c>
      <c r="W7" s="90" t="s">
        <v>136</v>
      </c>
      <c r="X7" s="90" t="s">
        <v>42</v>
      </c>
      <c r="Y7" s="90" t="s">
        <v>70</v>
      </c>
      <c r="Z7" s="90" t="s">
        <v>71</v>
      </c>
      <c r="AA7" s="90" t="s">
        <v>132</v>
      </c>
      <c r="AB7" s="90" t="s">
        <v>165</v>
      </c>
      <c r="AC7" s="90" t="s">
        <v>18</v>
      </c>
      <c r="AD7" s="90" t="s">
        <v>228</v>
      </c>
      <c r="AE7" s="90" t="s">
        <v>192</v>
      </c>
      <c r="AF7" s="90" t="s">
        <v>323</v>
      </c>
      <c r="AG7" s="90" t="s">
        <v>229</v>
      </c>
      <c r="AH7" s="90" t="s">
        <v>78</v>
      </c>
      <c r="AI7" s="90" t="s">
        <v>141</v>
      </c>
      <c r="AJ7" s="90" t="s">
        <v>80</v>
      </c>
    </row>
    <row r="8" spans="1:36" ht="19.95" customHeight="1" x14ac:dyDescent="0.35">
      <c r="A8" s="87" t="s">
        <v>564</v>
      </c>
      <c r="B8" s="88" t="s">
        <v>367</v>
      </c>
      <c r="C8" s="88" t="s">
        <v>241</v>
      </c>
      <c r="D8" s="88" t="s">
        <v>302</v>
      </c>
      <c r="E8" s="88" t="s">
        <v>243</v>
      </c>
      <c r="F8" s="88" t="s">
        <v>70</v>
      </c>
      <c r="G8" s="88" t="s">
        <v>40</v>
      </c>
      <c r="H8" s="88" t="s">
        <v>192</v>
      </c>
      <c r="I8" s="88" t="s">
        <v>41</v>
      </c>
      <c r="J8" s="88" t="s">
        <v>337</v>
      </c>
      <c r="K8" s="88" t="s">
        <v>313</v>
      </c>
      <c r="L8" s="88" t="s">
        <v>165</v>
      </c>
      <c r="M8" s="88" t="s">
        <v>192</v>
      </c>
      <c r="N8" s="88" t="s">
        <v>274</v>
      </c>
      <c r="O8" s="88" t="s">
        <v>174</v>
      </c>
      <c r="P8" s="88" t="s">
        <v>132</v>
      </c>
      <c r="Q8" s="88" t="s">
        <v>139</v>
      </c>
      <c r="R8" s="88" t="s">
        <v>159</v>
      </c>
      <c r="S8" s="88" t="s">
        <v>87</v>
      </c>
      <c r="T8" s="88" t="s">
        <v>75</v>
      </c>
      <c r="U8" s="88" t="s">
        <v>184</v>
      </c>
      <c r="V8" s="88" t="s">
        <v>141</v>
      </c>
      <c r="W8" s="88" t="s">
        <v>99</v>
      </c>
      <c r="X8" s="88" t="s">
        <v>104</v>
      </c>
      <c r="Y8" s="88" t="s">
        <v>99</v>
      </c>
      <c r="Z8" s="88" t="s">
        <v>97</v>
      </c>
      <c r="AA8" s="88" t="s">
        <v>97</v>
      </c>
      <c r="AB8" s="88" t="s">
        <v>143</v>
      </c>
      <c r="AC8" s="88" t="s">
        <v>85</v>
      </c>
      <c r="AD8" s="88" t="s">
        <v>176</v>
      </c>
      <c r="AE8" s="88" t="s">
        <v>143</v>
      </c>
      <c r="AF8" s="88" t="s">
        <v>301</v>
      </c>
      <c r="AG8" s="88" t="s">
        <v>137</v>
      </c>
      <c r="AH8" s="88" t="s">
        <v>331</v>
      </c>
      <c r="AI8" s="88" t="s">
        <v>143</v>
      </c>
      <c r="AJ8" s="88" t="s">
        <v>137</v>
      </c>
    </row>
    <row r="9" spans="1:36" ht="19.95" customHeight="1" x14ac:dyDescent="0.35">
      <c r="A9" s="89" t="s">
        <v>565</v>
      </c>
      <c r="B9" s="90" t="s">
        <v>152</v>
      </c>
      <c r="C9" s="90" t="s">
        <v>149</v>
      </c>
      <c r="D9" s="90" t="s">
        <v>114</v>
      </c>
      <c r="E9" s="90" t="s">
        <v>108</v>
      </c>
      <c r="F9" s="90" t="s">
        <v>170</v>
      </c>
      <c r="G9" s="90" t="s">
        <v>147</v>
      </c>
      <c r="H9" s="90" t="s">
        <v>147</v>
      </c>
      <c r="I9" s="90" t="s">
        <v>115</v>
      </c>
      <c r="J9" s="90" t="s">
        <v>107</v>
      </c>
      <c r="K9" s="90" t="s">
        <v>123</v>
      </c>
      <c r="L9" s="90" t="s">
        <v>147</v>
      </c>
      <c r="M9" s="90" t="s">
        <v>149</v>
      </c>
      <c r="N9" s="90" t="s">
        <v>146</v>
      </c>
      <c r="O9" s="90" t="s">
        <v>152</v>
      </c>
      <c r="P9" s="90" t="s">
        <v>125</v>
      </c>
      <c r="Q9" s="90" t="s">
        <v>113</v>
      </c>
      <c r="R9" s="90" t="s">
        <v>148</v>
      </c>
      <c r="S9" s="90" t="s">
        <v>146</v>
      </c>
      <c r="T9" s="90" t="s">
        <v>151</v>
      </c>
      <c r="U9" s="90" t="s">
        <v>111</v>
      </c>
      <c r="V9" s="90" t="s">
        <v>152</v>
      </c>
      <c r="W9" s="90" t="s">
        <v>120</v>
      </c>
      <c r="X9" s="90" t="s">
        <v>267</v>
      </c>
      <c r="Y9" s="90" t="s">
        <v>115</v>
      </c>
      <c r="Z9" s="90" t="s">
        <v>120</v>
      </c>
      <c r="AA9" s="90" t="s">
        <v>124</v>
      </c>
      <c r="AB9" s="90" t="s">
        <v>119</v>
      </c>
      <c r="AC9" s="90" t="s">
        <v>114</v>
      </c>
      <c r="AD9" s="90" t="s">
        <v>111</v>
      </c>
      <c r="AE9" s="90" t="s">
        <v>168</v>
      </c>
      <c r="AF9" s="90" t="s">
        <v>125</v>
      </c>
      <c r="AG9" s="90" t="s">
        <v>152</v>
      </c>
      <c r="AH9" s="90" t="s">
        <v>114</v>
      </c>
      <c r="AI9" s="90" t="s">
        <v>188</v>
      </c>
      <c r="AJ9" s="90" t="s">
        <v>147</v>
      </c>
    </row>
    <row r="10" spans="1:36" ht="19.95" customHeight="1" x14ac:dyDescent="0.35">
      <c r="A10" s="87" t="s">
        <v>555</v>
      </c>
      <c r="B10" s="88" t="s">
        <v>556</v>
      </c>
      <c r="C10" s="88" t="s">
        <v>557</v>
      </c>
      <c r="D10" s="88" t="s">
        <v>558</v>
      </c>
      <c r="E10" s="88" t="s">
        <v>352</v>
      </c>
      <c r="F10" s="88" t="s">
        <v>56</v>
      </c>
      <c r="G10" s="88" t="s">
        <v>304</v>
      </c>
      <c r="H10" s="88" t="s">
        <v>519</v>
      </c>
      <c r="I10" s="88" t="s">
        <v>304</v>
      </c>
      <c r="J10" s="88" t="s">
        <v>559</v>
      </c>
      <c r="K10" s="88" t="s">
        <v>560</v>
      </c>
      <c r="L10" s="88" t="s">
        <v>494</v>
      </c>
      <c r="M10" s="88" t="s">
        <v>232</v>
      </c>
      <c r="N10" s="88" t="s">
        <v>309</v>
      </c>
      <c r="O10" s="88" t="s">
        <v>34</v>
      </c>
      <c r="P10" s="88" t="s">
        <v>471</v>
      </c>
      <c r="Q10" s="88" t="s">
        <v>350</v>
      </c>
      <c r="R10" s="88" t="s">
        <v>494</v>
      </c>
      <c r="S10" s="88" t="s">
        <v>342</v>
      </c>
      <c r="T10" s="88" t="s">
        <v>30</v>
      </c>
      <c r="U10" s="88" t="s">
        <v>314</v>
      </c>
      <c r="V10" s="88" t="s">
        <v>265</v>
      </c>
      <c r="W10" s="88" t="s">
        <v>245</v>
      </c>
      <c r="X10" s="88" t="s">
        <v>138</v>
      </c>
      <c r="Y10" s="88" t="s">
        <v>141</v>
      </c>
      <c r="Z10" s="88" t="s">
        <v>71</v>
      </c>
      <c r="AA10" s="88" t="s">
        <v>132</v>
      </c>
      <c r="AB10" s="88" t="s">
        <v>139</v>
      </c>
      <c r="AC10" s="88" t="s">
        <v>53</v>
      </c>
      <c r="AD10" s="88" t="s">
        <v>388</v>
      </c>
      <c r="AE10" s="88" t="s">
        <v>160</v>
      </c>
      <c r="AF10" s="88" t="s">
        <v>561</v>
      </c>
      <c r="AG10" s="88" t="s">
        <v>53</v>
      </c>
      <c r="AH10" s="88" t="s">
        <v>293</v>
      </c>
      <c r="AI10" s="88" t="s">
        <v>71</v>
      </c>
      <c r="AJ10" s="88" t="s">
        <v>562</v>
      </c>
    </row>
    <row r="11" spans="1:36" ht="19.95" customHeight="1" x14ac:dyDescent="0.35">
      <c r="A11" s="89" t="s">
        <v>563</v>
      </c>
      <c r="B11" s="90" t="s">
        <v>491</v>
      </c>
      <c r="C11" s="90" t="s">
        <v>406</v>
      </c>
      <c r="D11" s="90" t="s">
        <v>458</v>
      </c>
      <c r="E11" s="90" t="s">
        <v>390</v>
      </c>
      <c r="F11" s="90" t="s">
        <v>459</v>
      </c>
      <c r="G11" s="90" t="s">
        <v>182</v>
      </c>
      <c r="H11" s="90" t="s">
        <v>452</v>
      </c>
      <c r="I11" s="90" t="s">
        <v>182</v>
      </c>
      <c r="J11" s="90" t="s">
        <v>197</v>
      </c>
      <c r="K11" s="90" t="s">
        <v>451</v>
      </c>
      <c r="L11" s="90" t="s">
        <v>189</v>
      </c>
      <c r="M11" s="90" t="s">
        <v>407</v>
      </c>
      <c r="N11" s="90" t="s">
        <v>360</v>
      </c>
      <c r="O11" s="90" t="s">
        <v>406</v>
      </c>
      <c r="P11" s="90" t="s">
        <v>452</v>
      </c>
      <c r="Q11" s="90" t="s">
        <v>390</v>
      </c>
      <c r="R11" s="90" t="s">
        <v>429</v>
      </c>
      <c r="S11" s="90" t="s">
        <v>458</v>
      </c>
      <c r="T11" s="90" t="s">
        <v>452</v>
      </c>
      <c r="U11" s="90" t="s">
        <v>154</v>
      </c>
      <c r="V11" s="90" t="s">
        <v>429</v>
      </c>
      <c r="W11" s="90" t="s">
        <v>477</v>
      </c>
      <c r="X11" s="90" t="s">
        <v>278</v>
      </c>
      <c r="Y11" s="90" t="s">
        <v>452</v>
      </c>
      <c r="Z11" s="90" t="s">
        <v>479</v>
      </c>
      <c r="AA11" s="90" t="s">
        <v>509</v>
      </c>
      <c r="AB11" s="90" t="s">
        <v>426</v>
      </c>
      <c r="AC11" s="90" t="s">
        <v>278</v>
      </c>
      <c r="AD11" s="90" t="s">
        <v>182</v>
      </c>
      <c r="AE11" s="90" t="s">
        <v>437</v>
      </c>
      <c r="AF11" s="90" t="s">
        <v>491</v>
      </c>
      <c r="AG11" s="90" t="s">
        <v>491</v>
      </c>
      <c r="AH11" s="90" t="s">
        <v>429</v>
      </c>
      <c r="AI11" s="90" t="s">
        <v>427</v>
      </c>
      <c r="AJ11" s="90" t="s">
        <v>406</v>
      </c>
    </row>
    <row r="12" spans="1:36" ht="19.95" customHeight="1" x14ac:dyDescent="0.35">
      <c r="A12" s="87" t="s">
        <v>553</v>
      </c>
      <c r="B12" s="88" t="s">
        <v>85</v>
      </c>
      <c r="C12" s="88" t="s">
        <v>263</v>
      </c>
      <c r="D12" s="88" t="s">
        <v>165</v>
      </c>
      <c r="E12" s="88" t="s">
        <v>179</v>
      </c>
      <c r="F12" s="88" t="s">
        <v>132</v>
      </c>
      <c r="G12" s="88" t="s">
        <v>95</v>
      </c>
      <c r="H12" s="88" t="s">
        <v>179</v>
      </c>
      <c r="I12" s="88" t="s">
        <v>79</v>
      </c>
      <c r="J12" s="88" t="s">
        <v>91</v>
      </c>
      <c r="K12" s="88" t="s">
        <v>132</v>
      </c>
      <c r="L12" s="88" t="s">
        <v>79</v>
      </c>
      <c r="M12" s="88" t="s">
        <v>98</v>
      </c>
      <c r="N12" s="88" t="s">
        <v>75</v>
      </c>
      <c r="O12" s="88" t="s">
        <v>98</v>
      </c>
      <c r="P12" s="88" t="s">
        <v>138</v>
      </c>
      <c r="Q12" s="88" t="s">
        <v>203</v>
      </c>
      <c r="R12" s="88" t="s">
        <v>203</v>
      </c>
      <c r="S12" s="88" t="s">
        <v>203</v>
      </c>
      <c r="T12" s="88" t="s">
        <v>104</v>
      </c>
      <c r="U12" s="88" t="s">
        <v>160</v>
      </c>
      <c r="V12" s="88" t="s">
        <v>179</v>
      </c>
      <c r="W12" s="88" t="s">
        <v>96</v>
      </c>
      <c r="X12" s="88" t="s">
        <v>143</v>
      </c>
      <c r="Y12" s="88" t="s">
        <v>99</v>
      </c>
      <c r="Z12" s="88" t="s">
        <v>97</v>
      </c>
      <c r="AA12" s="88" t="s">
        <v>97</v>
      </c>
      <c r="AB12" s="88" t="s">
        <v>97</v>
      </c>
      <c r="AC12" s="88" t="s">
        <v>91</v>
      </c>
      <c r="AD12" s="88" t="s">
        <v>101</v>
      </c>
      <c r="AE12" s="88" t="s">
        <v>97</v>
      </c>
      <c r="AF12" s="88" t="s">
        <v>242</v>
      </c>
      <c r="AG12" s="88" t="s">
        <v>91</v>
      </c>
      <c r="AH12" s="88" t="s">
        <v>138</v>
      </c>
      <c r="AI12" s="88" t="s">
        <v>143</v>
      </c>
      <c r="AJ12" s="88" t="s">
        <v>134</v>
      </c>
    </row>
    <row r="13" spans="1:36" ht="19.95" customHeight="1" x14ac:dyDescent="0.35">
      <c r="A13" s="89" t="s">
        <v>554</v>
      </c>
      <c r="B13" s="91" t="s">
        <v>181</v>
      </c>
      <c r="C13" s="91">
        <v>0.09</v>
      </c>
      <c r="D13" s="91" t="s">
        <v>168</v>
      </c>
      <c r="E13" s="91" t="s">
        <v>120</v>
      </c>
      <c r="F13" s="91" t="s">
        <v>152</v>
      </c>
      <c r="G13" s="91" t="s">
        <v>119</v>
      </c>
      <c r="H13" s="91" t="s">
        <v>168</v>
      </c>
      <c r="I13" s="91" t="s">
        <v>181</v>
      </c>
      <c r="J13" s="91" t="s">
        <v>181</v>
      </c>
      <c r="K13" s="91" t="s">
        <v>170</v>
      </c>
      <c r="L13" s="91">
        <v>0.05</v>
      </c>
      <c r="M13" s="91" t="s">
        <v>119</v>
      </c>
      <c r="N13" s="91" t="s">
        <v>122</v>
      </c>
      <c r="O13" s="91" t="s">
        <v>188</v>
      </c>
      <c r="P13" s="91" t="s">
        <v>168</v>
      </c>
      <c r="Q13" s="91" t="s">
        <v>122</v>
      </c>
      <c r="R13" s="91" t="s">
        <v>168</v>
      </c>
      <c r="S13" s="91" t="s">
        <v>181</v>
      </c>
      <c r="T13" s="91" t="s">
        <v>119</v>
      </c>
      <c r="U13" s="91" t="s">
        <v>114</v>
      </c>
      <c r="V13" s="91" t="s">
        <v>115</v>
      </c>
      <c r="W13" s="91" t="s">
        <v>188</v>
      </c>
      <c r="X13" s="91" t="s">
        <v>120</v>
      </c>
      <c r="Y13" s="91" t="s">
        <v>123</v>
      </c>
      <c r="Z13" s="91" t="s">
        <v>121</v>
      </c>
      <c r="AA13" s="91" t="s">
        <v>124</v>
      </c>
      <c r="AB13" s="91" t="s">
        <v>124</v>
      </c>
      <c r="AC13" s="91" t="s">
        <v>181</v>
      </c>
      <c r="AD13" s="91" t="s">
        <v>120</v>
      </c>
      <c r="AE13" s="91" t="s">
        <v>127</v>
      </c>
      <c r="AF13" s="91">
        <v>0.1</v>
      </c>
      <c r="AG13" s="91" t="s">
        <v>181</v>
      </c>
      <c r="AH13" s="91" t="s">
        <v>170</v>
      </c>
      <c r="AI13" s="91" t="s">
        <v>170</v>
      </c>
      <c r="AJ13" s="91" t="s">
        <v>181</v>
      </c>
    </row>
    <row r="14" spans="1:36" x14ac:dyDescent="0.3">
      <c r="B14" s="5">
        <f>(B9)+(B11)+(B13)</f>
        <v>1</v>
      </c>
      <c r="C14" s="5">
        <f t="shared" ref="C14:AJ14" si="0">(C9)+(C11)+(C13)</f>
        <v>1</v>
      </c>
      <c r="D14" s="5">
        <f t="shared" si="0"/>
        <v>1</v>
      </c>
      <c r="E14" s="5">
        <f t="shared" si="0"/>
        <v>0.99</v>
      </c>
      <c r="F14" s="5">
        <f t="shared" si="0"/>
        <v>1</v>
      </c>
      <c r="G14" s="5">
        <f t="shared" si="0"/>
        <v>1</v>
      </c>
      <c r="H14" s="5">
        <f t="shared" si="0"/>
        <v>1</v>
      </c>
      <c r="I14" s="5">
        <f t="shared" si="0"/>
        <v>1</v>
      </c>
      <c r="J14" s="5">
        <f t="shared" si="0"/>
        <v>1</v>
      </c>
      <c r="K14" s="5">
        <f t="shared" si="0"/>
        <v>0.99999999999999989</v>
      </c>
      <c r="L14" s="5">
        <f t="shared" si="0"/>
        <v>1</v>
      </c>
      <c r="M14" s="5">
        <f t="shared" si="0"/>
        <v>1</v>
      </c>
      <c r="N14" s="5">
        <f t="shared" si="0"/>
        <v>0.99999999999999989</v>
      </c>
      <c r="O14" s="5">
        <f t="shared" si="0"/>
        <v>1</v>
      </c>
      <c r="P14" s="5">
        <f t="shared" si="0"/>
        <v>0.99</v>
      </c>
      <c r="Q14" s="5">
        <f t="shared" si="0"/>
        <v>0.99999999999999989</v>
      </c>
      <c r="R14" s="5">
        <f t="shared" si="0"/>
        <v>1</v>
      </c>
      <c r="S14" s="5">
        <f t="shared" si="0"/>
        <v>1</v>
      </c>
      <c r="T14" s="5">
        <f t="shared" si="0"/>
        <v>1.01</v>
      </c>
      <c r="U14" s="5">
        <f t="shared" si="0"/>
        <v>1</v>
      </c>
      <c r="V14" s="5">
        <f t="shared" si="0"/>
        <v>1</v>
      </c>
      <c r="W14" s="5">
        <f t="shared" si="0"/>
        <v>1.01</v>
      </c>
      <c r="X14" s="5">
        <f t="shared" si="0"/>
        <v>1</v>
      </c>
      <c r="Y14" s="5">
        <f t="shared" si="0"/>
        <v>1</v>
      </c>
      <c r="Z14" s="5">
        <f t="shared" si="0"/>
        <v>1</v>
      </c>
      <c r="AA14" s="5">
        <f t="shared" si="0"/>
        <v>1</v>
      </c>
      <c r="AB14" s="5">
        <f t="shared" si="0"/>
        <v>0.99</v>
      </c>
      <c r="AC14" s="5">
        <f t="shared" si="0"/>
        <v>1</v>
      </c>
      <c r="AD14" s="5">
        <f t="shared" si="0"/>
        <v>1</v>
      </c>
      <c r="AE14" s="5">
        <f t="shared" si="0"/>
        <v>1</v>
      </c>
      <c r="AF14" s="5">
        <f t="shared" si="0"/>
        <v>1</v>
      </c>
      <c r="AG14" s="5">
        <f t="shared" si="0"/>
        <v>1</v>
      </c>
      <c r="AH14" s="5">
        <f t="shared" si="0"/>
        <v>0.99999999999999989</v>
      </c>
      <c r="AI14" s="5">
        <f t="shared" si="0"/>
        <v>0.99</v>
      </c>
      <c r="AJ14" s="5">
        <f t="shared" si="0"/>
        <v>1</v>
      </c>
    </row>
  </sheetData>
  <sheetProtection algorithmName="SHA-512" hashValue="yENm8xi/zBwhtQ9t81h4T5II3/7Vy2sNTTF1hKzVkeyQffxK+/bws313B5Iwb3bgF+GIRYbhEMoxBirUpOMUQA==" saltValue="sPIUfuwqYPGIPzmaZBW7Hw==" spinCount="100000" sheet="1" objects="1" scenarios="1"/>
  <mergeCells count="9">
    <mergeCell ref="R4:AB4"/>
    <mergeCell ref="AC4:AF4"/>
    <mergeCell ref="AG4:AJ4"/>
    <mergeCell ref="A3:F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6A81-AA8B-4B77-A200-CB3F3CC362EB}">
  <sheetPr codeName="Sheet3">
    <pageSetUpPr fitToPage="1"/>
  </sheetPr>
  <dimension ref="A1:AJ38"/>
  <sheetViews>
    <sheetView showGridLines="0" zoomScale="86" zoomScaleNormal="86" workbookViewId="0"/>
  </sheetViews>
  <sheetFormatPr defaultColWidth="9.109375" defaultRowHeight="13.8" x14ac:dyDescent="0.25"/>
  <cols>
    <col min="1" max="1" width="37.88671875" style="27" customWidth="1"/>
    <col min="2" max="36" width="13.77734375" style="27" customWidth="1"/>
    <col min="37" max="16384" width="9.109375" style="27"/>
  </cols>
  <sheetData>
    <row r="1" spans="1:36" ht="19.8" customHeight="1" x14ac:dyDescent="0.4">
      <c r="A1" s="26" t="str">
        <f>HYPERLINK("#Contents!A1","Return to Contents")</f>
        <v>Return to Contents</v>
      </c>
    </row>
    <row r="2" spans="1:36" ht="53.4" customHeight="1" thickBot="1" x14ac:dyDescent="0.5">
      <c r="A2" s="148" t="s">
        <v>667</v>
      </c>
      <c r="B2" s="148"/>
      <c r="C2" s="148"/>
      <c r="D2" s="148"/>
      <c r="E2" s="148"/>
      <c r="F2" s="148"/>
      <c r="G2" s="148"/>
      <c r="H2" s="148"/>
      <c r="I2" s="148"/>
      <c r="J2" s="28"/>
      <c r="K2" s="28"/>
      <c r="L2" s="28"/>
      <c r="M2" s="28"/>
      <c r="N2" s="28"/>
      <c r="O2" s="28"/>
      <c r="P2" s="28"/>
      <c r="Q2" s="28"/>
      <c r="R2" s="28"/>
      <c r="S2" s="28"/>
      <c r="T2" s="28"/>
      <c r="U2" s="28"/>
      <c r="V2" s="28"/>
      <c r="W2" s="28"/>
      <c r="X2" s="28"/>
      <c r="Y2" s="28"/>
      <c r="Z2" s="28"/>
      <c r="AA2" s="28"/>
      <c r="AB2" s="28"/>
      <c r="AC2" s="28"/>
      <c r="AD2" s="28"/>
      <c r="AE2" s="28"/>
      <c r="AF2" s="29"/>
      <c r="AG2" s="29"/>
      <c r="AH2" s="29"/>
      <c r="AI2" s="29"/>
      <c r="AJ2" s="29"/>
    </row>
    <row r="3" spans="1:36" ht="16.8" customHeight="1" thickTop="1" x14ac:dyDescent="0.3">
      <c r="A3" s="154" t="s">
        <v>598</v>
      </c>
      <c r="B3" s="155"/>
      <c r="C3" s="155"/>
      <c r="D3" s="155"/>
      <c r="E3" s="155"/>
      <c r="F3" s="155"/>
      <c r="G3" s="155"/>
      <c r="H3" s="155"/>
      <c r="I3" s="155"/>
      <c r="J3" s="30"/>
      <c r="K3" s="30"/>
      <c r="L3" s="30"/>
      <c r="M3" s="30"/>
      <c r="N3" s="30"/>
      <c r="O3" s="30"/>
      <c r="P3" s="30"/>
      <c r="Q3" s="30"/>
      <c r="R3" s="30"/>
      <c r="S3" s="30"/>
      <c r="T3" s="30"/>
      <c r="U3" s="30"/>
      <c r="V3" s="30"/>
      <c r="W3" s="30"/>
      <c r="X3" s="30"/>
      <c r="Y3" s="30"/>
      <c r="Z3" s="30"/>
      <c r="AA3" s="30"/>
      <c r="AB3" s="30"/>
      <c r="AC3" s="30"/>
      <c r="AD3" s="30"/>
      <c r="AE3" s="30"/>
      <c r="AF3" s="30"/>
      <c r="AG3" s="30"/>
      <c r="AH3" s="30"/>
      <c r="AI3" s="30"/>
      <c r="AJ3" s="31"/>
    </row>
    <row r="4" spans="1:36" ht="19.8" customHeight="1" thickBot="1" x14ac:dyDescent="0.35">
      <c r="A4" s="156"/>
      <c r="B4" s="157"/>
      <c r="C4" s="157"/>
      <c r="D4" s="157"/>
      <c r="E4" s="157"/>
      <c r="F4" s="157"/>
      <c r="G4" s="157"/>
      <c r="H4" s="157"/>
      <c r="I4" s="157"/>
      <c r="J4" s="32"/>
      <c r="K4" s="32"/>
      <c r="L4" s="32"/>
      <c r="M4" s="32"/>
      <c r="N4" s="32"/>
      <c r="O4" s="32"/>
      <c r="P4" s="32"/>
      <c r="Q4" s="32"/>
      <c r="R4" s="32"/>
      <c r="S4" s="32"/>
      <c r="T4" s="32"/>
      <c r="U4" s="32"/>
      <c r="V4" s="32"/>
      <c r="W4" s="32"/>
      <c r="X4" s="33"/>
      <c r="Y4" s="33"/>
      <c r="Z4" s="33"/>
      <c r="AA4" s="33"/>
      <c r="AB4" s="33"/>
      <c r="AC4" s="33"/>
      <c r="AD4" s="33"/>
      <c r="AE4" s="33"/>
      <c r="AF4" s="33"/>
      <c r="AG4" s="33"/>
      <c r="AH4" s="33"/>
      <c r="AI4" s="33"/>
      <c r="AJ4" s="34"/>
    </row>
    <row r="5" spans="1:36" ht="15" customHeight="1" thickTop="1" x14ac:dyDescent="0.3">
      <c r="A5" s="96" t="s">
        <v>668</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6" t="s">
        <v>599</v>
      </c>
      <c r="AH5" s="35"/>
      <c r="AI5" s="35"/>
      <c r="AJ5" s="37"/>
    </row>
    <row r="6" spans="1:36" ht="15" customHeight="1" x14ac:dyDescent="0.3">
      <c r="A6" s="149" t="s">
        <v>669</v>
      </c>
      <c r="B6" s="38"/>
      <c r="C6" s="151" t="s">
        <v>600</v>
      </c>
      <c r="D6" s="152"/>
      <c r="E6" s="151" t="s">
        <v>601</v>
      </c>
      <c r="F6" s="153"/>
      <c r="G6" s="153"/>
      <c r="H6" s="153"/>
      <c r="I6" s="152"/>
      <c r="J6" s="153" t="s">
        <v>602</v>
      </c>
      <c r="K6" s="153"/>
      <c r="L6" s="152"/>
      <c r="M6" s="153" t="s">
        <v>603</v>
      </c>
      <c r="N6" s="153"/>
      <c r="O6" s="153"/>
      <c r="P6" s="153"/>
      <c r="Q6" s="39"/>
      <c r="R6" s="151" t="s">
        <v>604</v>
      </c>
      <c r="S6" s="153"/>
      <c r="T6" s="153"/>
      <c r="U6" s="153"/>
      <c r="V6" s="153"/>
      <c r="W6" s="153"/>
      <c r="X6" s="153"/>
      <c r="Y6" s="153"/>
      <c r="Z6" s="153"/>
      <c r="AA6" s="153"/>
      <c r="AB6" s="153"/>
      <c r="AC6" s="151" t="s">
        <v>605</v>
      </c>
      <c r="AD6" s="153"/>
      <c r="AE6" s="153"/>
      <c r="AF6" s="152"/>
      <c r="AG6" s="151" t="s">
        <v>606</v>
      </c>
      <c r="AH6" s="153"/>
      <c r="AI6" s="153"/>
      <c r="AJ6" s="159"/>
    </row>
    <row r="7" spans="1:36" ht="71.400000000000006" customHeight="1" thickBot="1" x14ac:dyDescent="0.4">
      <c r="A7" s="150"/>
      <c r="B7" s="40" t="s">
        <v>607</v>
      </c>
      <c r="C7" s="41" t="s">
        <v>1</v>
      </c>
      <c r="D7" s="42" t="s">
        <v>2</v>
      </c>
      <c r="E7" s="41" t="s">
        <v>608</v>
      </c>
      <c r="F7" s="43" t="s">
        <v>609</v>
      </c>
      <c r="G7" s="43" t="s">
        <v>610</v>
      </c>
      <c r="H7" s="43" t="s">
        <v>611</v>
      </c>
      <c r="I7" s="42" t="s">
        <v>612</v>
      </c>
      <c r="J7" s="43" t="s">
        <v>613</v>
      </c>
      <c r="K7" s="43" t="s">
        <v>614</v>
      </c>
      <c r="L7" s="42" t="s">
        <v>615</v>
      </c>
      <c r="M7" s="43" t="s">
        <v>616</v>
      </c>
      <c r="N7" s="43" t="s">
        <v>617</v>
      </c>
      <c r="O7" s="43" t="s">
        <v>618</v>
      </c>
      <c r="P7" s="43" t="s">
        <v>619</v>
      </c>
      <c r="Q7" s="42" t="s">
        <v>620</v>
      </c>
      <c r="R7" s="44" t="s">
        <v>3</v>
      </c>
      <c r="S7" s="44" t="s">
        <v>4</v>
      </c>
      <c r="T7" s="44" t="s">
        <v>157</v>
      </c>
      <c r="U7" s="43" t="s">
        <v>6</v>
      </c>
      <c r="V7" s="43" t="s">
        <v>7</v>
      </c>
      <c r="W7" s="44" t="s">
        <v>8</v>
      </c>
      <c r="X7" s="44" t="s">
        <v>202</v>
      </c>
      <c r="Y7" s="44" t="s">
        <v>10</v>
      </c>
      <c r="Z7" s="44" t="s">
        <v>621</v>
      </c>
      <c r="AA7" s="44" t="s">
        <v>622</v>
      </c>
      <c r="AB7" s="44" t="s">
        <v>623</v>
      </c>
      <c r="AC7" s="41" t="s">
        <v>624</v>
      </c>
      <c r="AD7" s="45" t="s">
        <v>625</v>
      </c>
      <c r="AE7" s="43" t="s">
        <v>626</v>
      </c>
      <c r="AF7" s="43" t="s">
        <v>627</v>
      </c>
      <c r="AG7" s="41" t="s">
        <v>12</v>
      </c>
      <c r="AH7" s="43" t="s">
        <v>13</v>
      </c>
      <c r="AI7" s="43" t="s">
        <v>670</v>
      </c>
      <c r="AJ7" s="97" t="s">
        <v>15</v>
      </c>
    </row>
    <row r="8" spans="1:36" ht="15" customHeight="1" thickTop="1" x14ac:dyDescent="0.35">
      <c r="A8" s="46" t="s">
        <v>628</v>
      </c>
      <c r="B8" s="47">
        <v>0.28000000000000003</v>
      </c>
      <c r="C8" s="48">
        <v>0.25518672199170123</v>
      </c>
      <c r="D8" s="49">
        <v>0.27519379844961239</v>
      </c>
      <c r="E8" s="49">
        <v>0.26595744680851063</v>
      </c>
      <c r="F8" s="49">
        <v>0.35377358490566035</v>
      </c>
      <c r="G8" s="49">
        <v>0.29069767441860467</v>
      </c>
      <c r="H8" s="49">
        <v>0.16352201257861634</v>
      </c>
      <c r="I8" s="49">
        <v>0.22857142857142856</v>
      </c>
      <c r="J8" s="49">
        <v>0.27559055118110237</v>
      </c>
      <c r="K8" s="49">
        <v>0.28244274809160308</v>
      </c>
      <c r="L8" s="49">
        <v>0.21491228070175439</v>
      </c>
      <c r="M8" s="49">
        <v>0.19607843137254902</v>
      </c>
      <c r="N8" s="49">
        <v>0.12053571428571429</v>
      </c>
      <c r="O8" s="49">
        <v>0.23214285714285715</v>
      </c>
      <c r="P8" s="49">
        <v>0.34136546184738958</v>
      </c>
      <c r="Q8" s="49">
        <v>0.47435897435897434</v>
      </c>
      <c r="R8" s="49">
        <v>0.88505747126436785</v>
      </c>
      <c r="S8" s="49">
        <v>3.8461538461538464E-2</v>
      </c>
      <c r="T8" s="49">
        <v>2.8169014084507043E-2</v>
      </c>
      <c r="U8" s="49">
        <v>0</v>
      </c>
      <c r="V8" s="49">
        <v>0.10465116279069768</v>
      </c>
      <c r="W8" s="49">
        <v>0</v>
      </c>
      <c r="X8" s="49">
        <v>0.1</v>
      </c>
      <c r="Y8" s="49">
        <v>0.23529411764705882</v>
      </c>
      <c r="Z8" s="49">
        <v>0.18181818181818182</v>
      </c>
      <c r="AA8" s="49">
        <v>0</v>
      </c>
      <c r="AB8" s="49">
        <v>0.16666666666666666</v>
      </c>
      <c r="AC8" s="49">
        <v>0.6465968586387435</v>
      </c>
      <c r="AD8" s="49">
        <v>3.4883720930232558E-2</v>
      </c>
      <c r="AE8" s="49">
        <v>0.13043478260869565</v>
      </c>
      <c r="AF8" s="49">
        <v>1.8957345971563982E-2</v>
      </c>
      <c r="AG8" s="49">
        <v>0.579088471849866</v>
      </c>
      <c r="AH8" s="49">
        <v>0.19900497512437812</v>
      </c>
      <c r="AI8" s="49">
        <v>0.23076923076923078</v>
      </c>
      <c r="AJ8" s="50">
        <v>1.2106537530266344E-2</v>
      </c>
    </row>
    <row r="9" spans="1:36" ht="15" customHeight="1" x14ac:dyDescent="0.35">
      <c r="A9" s="51" t="s">
        <v>4</v>
      </c>
      <c r="B9" s="52">
        <v>0.19</v>
      </c>
      <c r="C9" s="53">
        <v>0.14730290456431536</v>
      </c>
      <c r="D9" s="54">
        <v>0.22480620155038761</v>
      </c>
      <c r="E9" s="54">
        <v>0.12411347517730496</v>
      </c>
      <c r="F9" s="54">
        <v>0.18867924528301888</v>
      </c>
      <c r="G9" s="54">
        <v>0.29651162790697677</v>
      </c>
      <c r="H9" s="54">
        <v>0.18867924528301888</v>
      </c>
      <c r="I9" s="54">
        <v>0.17714285714285713</v>
      </c>
      <c r="J9" s="54">
        <v>0.16797900262467191</v>
      </c>
      <c r="K9" s="54">
        <v>0.21882951653944022</v>
      </c>
      <c r="L9" s="54">
        <v>0.16228070175438597</v>
      </c>
      <c r="M9" s="54">
        <v>0.29901960784313725</v>
      </c>
      <c r="N9" s="54">
        <v>0.23214285714285715</v>
      </c>
      <c r="O9" s="54">
        <v>9.5238095238095233E-2</v>
      </c>
      <c r="P9" s="54">
        <v>0.12851405622489959</v>
      </c>
      <c r="Q9" s="54">
        <v>0.16666666666666666</v>
      </c>
      <c r="R9" s="54">
        <v>0</v>
      </c>
      <c r="S9" s="54">
        <v>0.70192307692307687</v>
      </c>
      <c r="T9" s="54">
        <v>0</v>
      </c>
      <c r="U9" s="54">
        <v>0.13559322033898305</v>
      </c>
      <c r="V9" s="54">
        <v>0</v>
      </c>
      <c r="W9" s="54">
        <v>0.16279069767441862</v>
      </c>
      <c r="X9" s="54">
        <v>0</v>
      </c>
      <c r="Y9" s="54">
        <v>0</v>
      </c>
      <c r="Z9" s="54">
        <v>0</v>
      </c>
      <c r="AA9" s="54">
        <v>0.2413793103448276</v>
      </c>
      <c r="AB9" s="54">
        <v>0.16666666666666666</v>
      </c>
      <c r="AC9" s="54">
        <v>0</v>
      </c>
      <c r="AD9" s="54">
        <v>5.8139534883720929E-3</v>
      </c>
      <c r="AE9" s="54">
        <v>0.13043478260869565</v>
      </c>
      <c r="AF9" s="54">
        <v>0.43127962085308058</v>
      </c>
      <c r="AG9" s="54">
        <v>2.4128686327077747E-2</v>
      </c>
      <c r="AH9" s="54">
        <v>3.482587064676617E-2</v>
      </c>
      <c r="AI9" s="54">
        <v>7.6923076923076927E-2</v>
      </c>
      <c r="AJ9" s="55">
        <v>0.41162227602905571</v>
      </c>
    </row>
    <row r="10" spans="1:36" ht="15" customHeight="1" x14ac:dyDescent="0.35">
      <c r="A10" s="51" t="s">
        <v>629</v>
      </c>
      <c r="B10" s="52">
        <v>0.14000000000000001</v>
      </c>
      <c r="C10" s="53">
        <v>0.17842323651452283</v>
      </c>
      <c r="D10" s="54">
        <v>0.11046511627906977</v>
      </c>
      <c r="E10" s="54">
        <v>0.12411347517730496</v>
      </c>
      <c r="F10" s="54">
        <v>0.14150943396226415</v>
      </c>
      <c r="G10" s="54">
        <v>0.15116279069767441</v>
      </c>
      <c r="H10" s="54">
        <v>0.14465408805031446</v>
      </c>
      <c r="I10" s="54">
        <v>0.17142857142857143</v>
      </c>
      <c r="J10" s="54">
        <v>0.14960629921259844</v>
      </c>
      <c r="K10" s="54">
        <v>0.1272264631043257</v>
      </c>
      <c r="L10" s="54">
        <v>0.16228070175438597</v>
      </c>
      <c r="M10" s="54">
        <v>9.8039215686274508E-2</v>
      </c>
      <c r="N10" s="54">
        <v>0.21428571428571427</v>
      </c>
      <c r="O10" s="54">
        <v>0.19047619047619047</v>
      </c>
      <c r="P10" s="54">
        <v>0.15662650602409639</v>
      </c>
      <c r="Q10" s="54">
        <v>3.2051282051282048E-2</v>
      </c>
      <c r="R10" s="54">
        <v>4.2145593869731802E-2</v>
      </c>
      <c r="S10" s="54">
        <v>0</v>
      </c>
      <c r="T10" s="54">
        <v>0.80281690140845074</v>
      </c>
      <c r="U10" s="54">
        <v>5.9322033898305086E-2</v>
      </c>
      <c r="V10" s="54">
        <v>3.4883720930232558E-2</v>
      </c>
      <c r="W10" s="54">
        <v>0</v>
      </c>
      <c r="X10" s="54">
        <v>0.1</v>
      </c>
      <c r="Y10" s="54">
        <v>0</v>
      </c>
      <c r="Z10" s="54">
        <v>0</v>
      </c>
      <c r="AA10" s="54">
        <v>0.2413793103448276</v>
      </c>
      <c r="AB10" s="54">
        <v>0</v>
      </c>
      <c r="AC10" s="54">
        <v>3.6649214659685861E-2</v>
      </c>
      <c r="AD10" s="54">
        <v>0.70348837209302328</v>
      </c>
      <c r="AE10" s="54">
        <v>8.6956521739130432E-2</v>
      </c>
      <c r="AF10" s="54">
        <v>1.6587677725118485E-2</v>
      </c>
      <c r="AG10" s="54">
        <v>9.3833780160857902E-2</v>
      </c>
      <c r="AH10" s="54">
        <v>0.36815920398009949</v>
      </c>
      <c r="AI10" s="54">
        <v>0.15384615384615385</v>
      </c>
      <c r="AJ10" s="55">
        <v>7.990314769975787E-2</v>
      </c>
    </row>
    <row r="11" spans="1:36" ht="15" customHeight="1" x14ac:dyDescent="0.35">
      <c r="A11" s="56" t="s">
        <v>6</v>
      </c>
      <c r="B11" s="52">
        <v>0.11</v>
      </c>
      <c r="C11" s="53">
        <v>0.1016597510373444</v>
      </c>
      <c r="D11" s="54">
        <v>0.1124031007751938</v>
      </c>
      <c r="E11" s="54">
        <v>0.11347517730496454</v>
      </c>
      <c r="F11" s="54">
        <v>8.9622641509433956E-2</v>
      </c>
      <c r="G11" s="54">
        <v>9.3023255813953487E-2</v>
      </c>
      <c r="H11" s="54">
        <v>0.15094339622641509</v>
      </c>
      <c r="I11" s="54">
        <v>9.7142857142857142E-2</v>
      </c>
      <c r="J11" s="54">
        <v>0.12598425196850394</v>
      </c>
      <c r="K11" s="54">
        <v>8.1424936386768454E-2</v>
      </c>
      <c r="L11" s="54">
        <v>0.11842105263157894</v>
      </c>
      <c r="M11" s="54">
        <v>2.9411764705882353E-2</v>
      </c>
      <c r="N11" s="54">
        <v>0.20535714285714285</v>
      </c>
      <c r="O11" s="54">
        <v>0.1130952380952381</v>
      </c>
      <c r="P11" s="54">
        <v>0.11244979919678715</v>
      </c>
      <c r="Q11" s="54">
        <v>5.7692307692307696E-2</v>
      </c>
      <c r="R11" s="54">
        <v>0</v>
      </c>
      <c r="S11" s="54">
        <v>8.1730769230769232E-2</v>
      </c>
      <c r="T11" s="54">
        <v>7.0422535211267607E-3</v>
      </c>
      <c r="U11" s="54">
        <v>0.70338983050847459</v>
      </c>
      <c r="V11" s="54">
        <v>0</v>
      </c>
      <c r="W11" s="54">
        <v>2.3255813953488372E-2</v>
      </c>
      <c r="X11" s="54">
        <v>0.05</v>
      </c>
      <c r="Y11" s="54">
        <v>0</v>
      </c>
      <c r="Z11" s="54">
        <v>0</v>
      </c>
      <c r="AA11" s="54">
        <v>3.4482758620689655E-2</v>
      </c>
      <c r="AB11" s="54">
        <v>0.16666666666666666</v>
      </c>
      <c r="AC11" s="54">
        <v>5.235602094240838E-3</v>
      </c>
      <c r="AD11" s="54">
        <v>2.9069767441860465E-2</v>
      </c>
      <c r="AE11" s="54">
        <v>4.3478260869565216E-2</v>
      </c>
      <c r="AF11" s="54">
        <v>0.23696682464454977</v>
      </c>
      <c r="AG11" s="54">
        <v>1.0723860589812333E-2</v>
      </c>
      <c r="AH11" s="54">
        <v>0.14925373134328357</v>
      </c>
      <c r="AI11" s="54">
        <v>0.15384615384615385</v>
      </c>
      <c r="AJ11" s="55">
        <v>0.17675544794188863</v>
      </c>
    </row>
    <row r="12" spans="1:36" ht="15" customHeight="1" x14ac:dyDescent="0.35">
      <c r="A12" s="51" t="s">
        <v>7</v>
      </c>
      <c r="B12" s="52">
        <v>0.11</v>
      </c>
      <c r="C12" s="53">
        <v>0.14522821576763487</v>
      </c>
      <c r="D12" s="54">
        <v>9.3023255813953487E-2</v>
      </c>
      <c r="E12" s="54">
        <v>0.16666666666666666</v>
      </c>
      <c r="F12" s="54">
        <v>0.10849056603773585</v>
      </c>
      <c r="G12" s="54">
        <v>2.3255813953488372E-2</v>
      </c>
      <c r="H12" s="54">
        <v>8.8050314465408799E-2</v>
      </c>
      <c r="I12" s="54">
        <v>0.1657142857142857</v>
      </c>
      <c r="J12" s="54">
        <v>0.14698162729658792</v>
      </c>
      <c r="K12" s="54">
        <v>7.124681933842239E-2</v>
      </c>
      <c r="L12" s="54">
        <v>0.14912280701754385</v>
      </c>
      <c r="M12" s="54">
        <v>0.19607843137254902</v>
      </c>
      <c r="N12" s="54">
        <v>2.6785714285714284E-2</v>
      </c>
      <c r="O12" s="54">
        <v>0.11904761904761904</v>
      </c>
      <c r="P12" s="54">
        <v>0.13253012048192772</v>
      </c>
      <c r="Q12" s="54">
        <v>0.12820512820512819</v>
      </c>
      <c r="R12" s="54">
        <v>6.1302681992337162E-2</v>
      </c>
      <c r="S12" s="54">
        <v>0</v>
      </c>
      <c r="T12" s="54">
        <v>0.13380281690140844</v>
      </c>
      <c r="U12" s="54">
        <v>2.5423728813559324E-2</v>
      </c>
      <c r="V12" s="54">
        <v>0.84883720930232553</v>
      </c>
      <c r="W12" s="54">
        <v>0</v>
      </c>
      <c r="X12" s="54">
        <v>0</v>
      </c>
      <c r="Y12" s="54">
        <v>0.17647058823529413</v>
      </c>
      <c r="Z12" s="54">
        <v>9.0909090909090912E-2</v>
      </c>
      <c r="AA12" s="54">
        <v>0</v>
      </c>
      <c r="AB12" s="54">
        <v>0.125</v>
      </c>
      <c r="AC12" s="54">
        <v>0.25392670157068065</v>
      </c>
      <c r="AD12" s="54">
        <v>9.3023255813953487E-2</v>
      </c>
      <c r="AE12" s="54">
        <v>8.6956521739130432E-2</v>
      </c>
      <c r="AF12" s="54">
        <v>7.1090047393364926E-3</v>
      </c>
      <c r="AG12" s="54">
        <v>0.24128686327077747</v>
      </c>
      <c r="AH12" s="54">
        <v>7.9601990049751242E-2</v>
      </c>
      <c r="AI12" s="54">
        <v>0.15384615384615385</v>
      </c>
      <c r="AJ12" s="55">
        <v>2.4213075060532687E-2</v>
      </c>
    </row>
    <row r="13" spans="1:36" ht="15" customHeight="1" x14ac:dyDescent="0.35">
      <c r="A13" s="56" t="s">
        <v>8</v>
      </c>
      <c r="B13" s="52">
        <v>0.11</v>
      </c>
      <c r="C13" s="53">
        <v>9.3360995850622408E-2</v>
      </c>
      <c r="D13" s="54">
        <v>0.13565891472868216</v>
      </c>
      <c r="E13" s="54">
        <v>0.10283687943262411</v>
      </c>
      <c r="F13" s="54">
        <v>6.6037735849056603E-2</v>
      </c>
      <c r="G13" s="54">
        <v>0.10465116279069768</v>
      </c>
      <c r="H13" s="54">
        <v>0.23270440251572327</v>
      </c>
      <c r="I13" s="54">
        <v>9.7142857142857142E-2</v>
      </c>
      <c r="J13" s="54">
        <v>8.3989501312335957E-2</v>
      </c>
      <c r="K13" s="54">
        <v>0.14503816793893129</v>
      </c>
      <c r="L13" s="54">
        <v>0.11403508771929824</v>
      </c>
      <c r="M13" s="54">
        <v>7.8431372549019607E-2</v>
      </c>
      <c r="N13" s="54">
        <v>0.15178571428571427</v>
      </c>
      <c r="O13" s="54">
        <v>0.18452380952380953</v>
      </c>
      <c r="P13" s="54">
        <v>8.4337349397590355E-2</v>
      </c>
      <c r="Q13" s="54">
        <v>8.3333333333333329E-2</v>
      </c>
      <c r="R13" s="54">
        <v>0</v>
      </c>
      <c r="S13" s="54">
        <v>0.15384615384615385</v>
      </c>
      <c r="T13" s="54">
        <v>7.0422535211267607E-3</v>
      </c>
      <c r="U13" s="54">
        <v>5.0847457627118647E-2</v>
      </c>
      <c r="V13" s="54">
        <v>0</v>
      </c>
      <c r="W13" s="54">
        <v>0.81395348837209303</v>
      </c>
      <c r="X13" s="54">
        <v>0</v>
      </c>
      <c r="Y13" s="54">
        <v>0</v>
      </c>
      <c r="Z13" s="54">
        <v>0</v>
      </c>
      <c r="AA13" s="54">
        <v>0.17241379310344829</v>
      </c>
      <c r="AB13" s="54">
        <v>8.3333333333333329E-2</v>
      </c>
      <c r="AC13" s="54">
        <v>0</v>
      </c>
      <c r="AD13" s="54">
        <v>1.1627906976744186E-2</v>
      </c>
      <c r="AE13" s="54">
        <v>4.3478260869565216E-2</v>
      </c>
      <c r="AF13" s="54">
        <v>0.26540284360189575</v>
      </c>
      <c r="AG13" s="54">
        <v>0</v>
      </c>
      <c r="AH13" s="54">
        <v>3.482587064676617E-2</v>
      </c>
      <c r="AI13" s="54">
        <v>0.15384615384615385</v>
      </c>
      <c r="AJ13" s="55">
        <v>0.2566585956416465</v>
      </c>
    </row>
    <row r="14" spans="1:36" ht="15" customHeight="1" x14ac:dyDescent="0.35">
      <c r="A14" s="56" t="s">
        <v>630</v>
      </c>
      <c r="B14" s="52">
        <v>0.02</v>
      </c>
      <c r="C14" s="53">
        <v>1.8672199170124481E-2</v>
      </c>
      <c r="D14" s="54">
        <v>1.7441860465116279E-2</v>
      </c>
      <c r="E14" s="54">
        <v>4.6099290780141841E-2</v>
      </c>
      <c r="F14" s="54">
        <v>1.4150943396226415E-2</v>
      </c>
      <c r="G14" s="54">
        <v>5.8139534883720929E-3</v>
      </c>
      <c r="H14" s="54">
        <v>6.2893081761006293E-3</v>
      </c>
      <c r="I14" s="54">
        <v>0</v>
      </c>
      <c r="J14" s="54">
        <v>1.5748031496062992E-2</v>
      </c>
      <c r="K14" s="54">
        <v>2.2900763358778626E-2</v>
      </c>
      <c r="L14" s="54">
        <v>1.7543859649122806E-2</v>
      </c>
      <c r="M14" s="54">
        <v>4.9019607843137254E-2</v>
      </c>
      <c r="N14" s="54">
        <v>8.9285714285714281E-3</v>
      </c>
      <c r="O14" s="54">
        <v>5.9523809523809521E-3</v>
      </c>
      <c r="P14" s="54">
        <v>1.6064257028112448E-2</v>
      </c>
      <c r="Q14" s="54">
        <v>0</v>
      </c>
      <c r="R14" s="54">
        <v>0</v>
      </c>
      <c r="S14" s="54">
        <v>0</v>
      </c>
      <c r="T14" s="54">
        <v>1.4084507042253521E-2</v>
      </c>
      <c r="U14" s="54">
        <v>8.4745762711864406E-3</v>
      </c>
      <c r="V14" s="54">
        <v>0</v>
      </c>
      <c r="W14" s="54">
        <v>0</v>
      </c>
      <c r="X14" s="54">
        <v>0.7</v>
      </c>
      <c r="Y14" s="54">
        <v>0</v>
      </c>
      <c r="Z14" s="54">
        <v>0</v>
      </c>
      <c r="AA14" s="54">
        <v>0</v>
      </c>
      <c r="AB14" s="54">
        <v>8.3333333333333329E-2</v>
      </c>
      <c r="AC14" s="54">
        <v>0</v>
      </c>
      <c r="AD14" s="54">
        <v>8.7209302325581398E-2</v>
      </c>
      <c r="AE14" s="54">
        <v>8.6956521739130432E-2</v>
      </c>
      <c r="AF14" s="54">
        <v>2.3696682464454978E-3</v>
      </c>
      <c r="AG14" s="54">
        <v>2.6809651474530832E-3</v>
      </c>
      <c r="AH14" s="54">
        <v>6.965174129353234E-2</v>
      </c>
      <c r="AI14" s="54">
        <v>0</v>
      </c>
      <c r="AJ14" s="55">
        <v>7.2639225181598066E-3</v>
      </c>
    </row>
    <row r="15" spans="1:36" ht="15" customHeight="1" x14ac:dyDescent="0.35">
      <c r="A15" s="56" t="s">
        <v>631</v>
      </c>
      <c r="B15" s="52">
        <v>0.01</v>
      </c>
      <c r="C15" s="53">
        <v>1.8672199170124481E-2</v>
      </c>
      <c r="D15" s="54">
        <v>3.875968992248062E-3</v>
      </c>
      <c r="E15" s="54">
        <v>1.0638297872340425E-2</v>
      </c>
      <c r="F15" s="54">
        <v>2.8301886792452831E-2</v>
      </c>
      <c r="G15" s="54">
        <v>0</v>
      </c>
      <c r="H15" s="54">
        <v>1.8867924528301886E-2</v>
      </c>
      <c r="I15" s="54">
        <v>0</v>
      </c>
      <c r="J15" s="54">
        <v>1.8372703412073491E-2</v>
      </c>
      <c r="K15" s="54">
        <v>5.0890585241730284E-3</v>
      </c>
      <c r="L15" s="54">
        <v>1.3157894736842105E-2</v>
      </c>
      <c r="M15" s="54">
        <v>9.8039215686274508E-3</v>
      </c>
      <c r="N15" s="54">
        <v>0</v>
      </c>
      <c r="O15" s="54">
        <v>4.1666666666666664E-2</v>
      </c>
      <c r="P15" s="54">
        <v>4.0160642570281121E-3</v>
      </c>
      <c r="Q15" s="54">
        <v>1.282051282051282E-2</v>
      </c>
      <c r="R15" s="54">
        <v>3.8314176245210726E-3</v>
      </c>
      <c r="S15" s="54">
        <v>0</v>
      </c>
      <c r="T15" s="54">
        <v>0</v>
      </c>
      <c r="U15" s="54">
        <v>0</v>
      </c>
      <c r="V15" s="54">
        <v>1.1627906976744186E-2</v>
      </c>
      <c r="W15" s="54">
        <v>0</v>
      </c>
      <c r="X15" s="54">
        <v>0.05</v>
      </c>
      <c r="Y15" s="54">
        <v>0</v>
      </c>
      <c r="Z15" s="54">
        <v>0.72727272727272729</v>
      </c>
      <c r="AA15" s="54">
        <v>0</v>
      </c>
      <c r="AB15" s="54">
        <v>0</v>
      </c>
      <c r="AC15" s="54">
        <v>2.6178010471204188E-2</v>
      </c>
      <c r="AD15" s="54">
        <v>5.8139534883720929E-3</v>
      </c>
      <c r="AE15" s="54">
        <v>0</v>
      </c>
      <c r="AF15" s="54">
        <v>0</v>
      </c>
      <c r="AG15" s="54">
        <v>8.0428954423592495E-3</v>
      </c>
      <c r="AH15" s="54">
        <v>3.9800995024875621E-2</v>
      </c>
      <c r="AI15" s="54">
        <v>0</v>
      </c>
      <c r="AJ15" s="55">
        <v>0</v>
      </c>
    </row>
    <row r="16" spans="1:36" ht="15" customHeight="1" x14ac:dyDescent="0.35">
      <c r="A16" s="56" t="s">
        <v>208</v>
      </c>
      <c r="B16" s="52">
        <v>0.01</v>
      </c>
      <c r="C16" s="53">
        <v>4.1493775933609959E-3</v>
      </c>
      <c r="D16" s="54">
        <v>1.937984496124031E-2</v>
      </c>
      <c r="E16" s="54">
        <v>2.8368794326241134E-2</v>
      </c>
      <c r="F16" s="54">
        <v>4.7169811320754715E-3</v>
      </c>
      <c r="G16" s="54">
        <v>5.8139534883720929E-3</v>
      </c>
      <c r="H16" s="54">
        <v>0</v>
      </c>
      <c r="I16" s="54">
        <v>1.1428571428571429E-2</v>
      </c>
      <c r="J16" s="54">
        <v>7.874015748031496E-3</v>
      </c>
      <c r="K16" s="54">
        <v>1.7811704834605598E-2</v>
      </c>
      <c r="L16" s="54">
        <v>8.771929824561403E-3</v>
      </c>
      <c r="M16" s="54">
        <v>1.4705882352941176E-2</v>
      </c>
      <c r="N16" s="54">
        <v>0</v>
      </c>
      <c r="O16" s="54">
        <v>1.1904761904761904E-2</v>
      </c>
      <c r="P16" s="54">
        <v>8.0321285140562242E-3</v>
      </c>
      <c r="Q16" s="54">
        <v>2.564102564102564E-2</v>
      </c>
      <c r="R16" s="54">
        <v>7.6628352490421452E-3</v>
      </c>
      <c r="S16" s="54">
        <v>0</v>
      </c>
      <c r="T16" s="54">
        <v>0</v>
      </c>
      <c r="U16" s="54">
        <v>0</v>
      </c>
      <c r="V16" s="54">
        <v>0</v>
      </c>
      <c r="W16" s="54">
        <v>0</v>
      </c>
      <c r="X16" s="54">
        <v>0</v>
      </c>
      <c r="Y16" s="54">
        <v>0.58823529411764708</v>
      </c>
      <c r="Z16" s="54">
        <v>0</v>
      </c>
      <c r="AA16" s="54">
        <v>0</v>
      </c>
      <c r="AB16" s="54">
        <v>0</v>
      </c>
      <c r="AC16" s="54">
        <v>3.1413612565445025E-2</v>
      </c>
      <c r="AD16" s="54">
        <v>0</v>
      </c>
      <c r="AE16" s="54">
        <v>0</v>
      </c>
      <c r="AF16" s="54">
        <v>0</v>
      </c>
      <c r="AG16" s="54">
        <v>3.2171581769436998E-2</v>
      </c>
      <c r="AH16" s="54">
        <v>0</v>
      </c>
      <c r="AI16" s="54">
        <v>0</v>
      </c>
      <c r="AJ16" s="55">
        <v>0</v>
      </c>
    </row>
    <row r="17" spans="1:36" ht="15" customHeight="1" thickBot="1" x14ac:dyDescent="0.4">
      <c r="A17" s="57" t="s">
        <v>632</v>
      </c>
      <c r="B17" s="58">
        <v>0.02</v>
      </c>
      <c r="C17" s="59">
        <v>3.7344398340248962E-2</v>
      </c>
      <c r="D17" s="60">
        <v>7.7519379844961239E-3</v>
      </c>
      <c r="E17" s="60">
        <v>1.7730496453900711E-2</v>
      </c>
      <c r="F17" s="60">
        <v>4.7169811320754715E-3</v>
      </c>
      <c r="G17" s="60">
        <v>2.9069767441860465E-2</v>
      </c>
      <c r="H17" s="60">
        <v>6.2893081761006293E-3</v>
      </c>
      <c r="I17" s="60">
        <v>5.1428571428571428E-2</v>
      </c>
      <c r="J17" s="60">
        <v>7.874015748031496E-3</v>
      </c>
      <c r="K17" s="60">
        <v>2.7989821882951654E-2</v>
      </c>
      <c r="L17" s="60">
        <v>3.9473684210526314E-2</v>
      </c>
      <c r="M17" s="60">
        <v>2.9411764705882353E-2</v>
      </c>
      <c r="N17" s="60">
        <v>4.0178571428571432E-2</v>
      </c>
      <c r="O17" s="60">
        <v>5.9523809523809521E-3</v>
      </c>
      <c r="P17" s="60">
        <v>1.6064257028112448E-2</v>
      </c>
      <c r="Q17" s="60">
        <v>1.9230769230769232E-2</v>
      </c>
      <c r="R17" s="60">
        <v>0</v>
      </c>
      <c r="S17" s="60">
        <v>2.403846153846154E-2</v>
      </c>
      <c r="T17" s="60">
        <v>7.0422535211267607E-3</v>
      </c>
      <c r="U17" s="60">
        <v>1.6949152542372881E-2</v>
      </c>
      <c r="V17" s="60">
        <v>0</v>
      </c>
      <c r="W17" s="60">
        <v>0</v>
      </c>
      <c r="X17" s="60">
        <v>0</v>
      </c>
      <c r="Y17" s="60">
        <v>0</v>
      </c>
      <c r="Z17" s="60">
        <v>0</v>
      </c>
      <c r="AA17" s="60">
        <v>0.31034482758620691</v>
      </c>
      <c r="AB17" s="60">
        <v>0.20833333333333334</v>
      </c>
      <c r="AC17" s="60">
        <v>0</v>
      </c>
      <c r="AD17" s="60">
        <v>2.9069767441860465E-2</v>
      </c>
      <c r="AE17" s="60">
        <v>0.39130434782608697</v>
      </c>
      <c r="AF17" s="60">
        <v>2.132701421800948E-2</v>
      </c>
      <c r="AG17" s="60">
        <v>8.0428954423592495E-3</v>
      </c>
      <c r="AH17" s="60">
        <v>2.4875621890547265E-2</v>
      </c>
      <c r="AI17" s="60">
        <v>7.6923076923076927E-2</v>
      </c>
      <c r="AJ17" s="61">
        <v>3.1476997578692496E-2</v>
      </c>
    </row>
    <row r="18" spans="1:36" ht="17.399999999999999" customHeight="1" thickTop="1" thickBot="1" x14ac:dyDescent="0.4">
      <c r="A18" s="62"/>
      <c r="B18" s="63"/>
      <c r="C18" s="64" t="s">
        <v>633</v>
      </c>
      <c r="D18" s="65"/>
      <c r="E18" s="65"/>
      <c r="F18" s="65"/>
      <c r="G18" s="98"/>
      <c r="H18" s="66" t="s">
        <v>671</v>
      </c>
      <c r="I18" s="65"/>
      <c r="J18" s="65"/>
      <c r="K18" s="65"/>
      <c r="L18" s="65"/>
      <c r="M18" s="98"/>
      <c r="N18" s="65"/>
      <c r="O18" s="65"/>
      <c r="P18" s="65"/>
      <c r="Q18" s="65"/>
      <c r="R18" s="98"/>
      <c r="S18" s="65"/>
      <c r="T18" s="65"/>
      <c r="U18" s="65"/>
      <c r="V18" s="65"/>
      <c r="W18" s="98"/>
      <c r="X18" s="65"/>
      <c r="Y18" s="65"/>
      <c r="Z18" s="65"/>
      <c r="AA18" s="65"/>
      <c r="AB18" s="65"/>
      <c r="AC18" s="98"/>
      <c r="AD18" s="65"/>
      <c r="AE18" s="65"/>
      <c r="AF18" s="65"/>
      <c r="AG18" s="65"/>
      <c r="AH18" s="65"/>
      <c r="AI18" s="65"/>
      <c r="AJ18" s="67"/>
    </row>
    <row r="19" spans="1:36" ht="21" customHeight="1" thickTop="1" x14ac:dyDescent="0.3">
      <c r="A19" s="166" t="s">
        <v>634</v>
      </c>
      <c r="B19" s="166"/>
      <c r="C19" s="166"/>
      <c r="D19" s="166"/>
      <c r="E19" s="166"/>
      <c r="F19" s="166"/>
      <c r="G19" s="166"/>
      <c r="H19" s="166"/>
      <c r="I19" s="166"/>
      <c r="J19" s="166"/>
      <c r="K19" s="69"/>
      <c r="L19" s="69"/>
      <c r="M19" s="68"/>
      <c r="N19" s="68"/>
      <c r="O19" s="68"/>
      <c r="P19" s="68"/>
      <c r="Q19" s="68"/>
      <c r="R19" s="68"/>
      <c r="S19" s="68"/>
      <c r="T19" s="68"/>
      <c r="U19" s="68"/>
      <c r="V19" s="68"/>
      <c r="W19" s="68"/>
      <c r="X19" s="68"/>
      <c r="Y19" s="68"/>
      <c r="Z19" s="68"/>
      <c r="AA19" s="68"/>
      <c r="AB19" s="68"/>
      <c r="AC19" s="68"/>
      <c r="AD19" s="68"/>
      <c r="AE19" s="68"/>
      <c r="AF19" s="68"/>
      <c r="AG19" s="68"/>
      <c r="AH19" s="68"/>
      <c r="AI19" s="68"/>
      <c r="AJ19" s="68"/>
    </row>
    <row r="20" spans="1:36" ht="14.4" customHeight="1" x14ac:dyDescent="0.3">
      <c r="A20" s="167"/>
      <c r="B20" s="167"/>
      <c r="C20" s="167"/>
      <c r="D20" s="167"/>
      <c r="E20" s="167"/>
      <c r="F20" s="167"/>
      <c r="G20" s="167"/>
      <c r="H20" s="167"/>
      <c r="I20" s="167"/>
      <c r="J20" s="167"/>
      <c r="K20" s="69"/>
      <c r="L20" s="69"/>
      <c r="M20" s="68"/>
      <c r="N20" s="68"/>
      <c r="O20" s="68"/>
      <c r="P20" s="68"/>
      <c r="Q20" s="68"/>
      <c r="R20" s="68"/>
      <c r="S20" s="68"/>
      <c r="T20" s="68"/>
      <c r="U20" s="68"/>
      <c r="W20" s="68"/>
      <c r="X20" s="68"/>
      <c r="Y20" s="68"/>
      <c r="Z20" s="68"/>
      <c r="AA20" s="68"/>
      <c r="AB20" s="68"/>
      <c r="AC20" s="68"/>
      <c r="AD20" s="68"/>
      <c r="AE20" s="68"/>
      <c r="AF20" s="68"/>
      <c r="AH20" s="68"/>
      <c r="AI20" s="68"/>
      <c r="AJ20" s="68"/>
    </row>
    <row r="21" spans="1:36" ht="14.4" customHeight="1" x14ac:dyDescent="0.25">
      <c r="A21" s="70" t="s">
        <v>635</v>
      </c>
      <c r="B21" s="160" t="s">
        <v>636</v>
      </c>
      <c r="C21" s="160"/>
      <c r="D21" s="160"/>
      <c r="E21" s="160"/>
      <c r="F21" s="160"/>
      <c r="G21" s="160"/>
      <c r="H21" s="160"/>
      <c r="I21" s="160"/>
      <c r="J21" s="160"/>
      <c r="K21" s="160"/>
      <c r="L21" s="71"/>
      <c r="M21" s="71"/>
      <c r="N21" s="71"/>
      <c r="O21" s="71"/>
      <c r="P21" s="71"/>
      <c r="Q21" s="71"/>
      <c r="R21" s="71"/>
      <c r="S21" s="71"/>
      <c r="T21" s="71"/>
      <c r="U21" s="71"/>
      <c r="V21" s="71"/>
      <c r="W21" s="71"/>
      <c r="X21" s="71"/>
      <c r="Y21" s="71"/>
      <c r="Z21" s="71"/>
      <c r="AA21" s="161"/>
      <c r="AB21" s="161"/>
      <c r="AC21" s="72"/>
      <c r="AE21" s="72"/>
      <c r="AH21" s="162"/>
      <c r="AI21" s="162"/>
      <c r="AJ21" s="163"/>
    </row>
    <row r="22" spans="1:36" ht="14.4" customHeight="1" x14ac:dyDescent="0.3">
      <c r="A22" s="73"/>
      <c r="B22" s="160"/>
      <c r="C22" s="160"/>
      <c r="D22" s="160"/>
      <c r="E22" s="160"/>
      <c r="F22" s="160"/>
      <c r="G22" s="160"/>
      <c r="H22" s="160"/>
      <c r="I22" s="160"/>
      <c r="J22" s="160"/>
      <c r="K22" s="160"/>
      <c r="L22" s="71"/>
      <c r="M22" s="71"/>
      <c r="N22" s="71"/>
      <c r="O22" s="72"/>
      <c r="P22" s="72"/>
      <c r="Q22" s="72"/>
      <c r="R22" s="72"/>
      <c r="S22" s="72"/>
      <c r="T22" s="72"/>
      <c r="U22" s="72"/>
      <c r="V22" s="72"/>
      <c r="W22" s="71"/>
      <c r="X22" s="71"/>
      <c r="Y22" s="71"/>
      <c r="Z22" s="71"/>
      <c r="AA22" s="164"/>
      <c r="AB22" s="164"/>
      <c r="AC22" s="74"/>
      <c r="AD22" s="74"/>
      <c r="AE22" s="74"/>
      <c r="AF22" s="74"/>
      <c r="AH22" s="163"/>
      <c r="AI22" s="163"/>
      <c r="AJ22" s="163"/>
    </row>
    <row r="23" spans="1:36" ht="13.8" customHeight="1" x14ac:dyDescent="0.25">
      <c r="B23" s="160"/>
      <c r="C23" s="160"/>
      <c r="D23" s="160"/>
      <c r="E23" s="160"/>
      <c r="F23" s="160"/>
      <c r="G23" s="160"/>
      <c r="H23" s="160"/>
      <c r="I23" s="160"/>
      <c r="J23" s="160"/>
      <c r="K23" s="160"/>
      <c r="L23" s="71"/>
      <c r="M23" s="71"/>
      <c r="N23" s="71"/>
      <c r="O23" s="160" t="s">
        <v>637</v>
      </c>
      <c r="P23" s="160"/>
      <c r="Q23" s="160"/>
      <c r="R23" s="160"/>
      <c r="S23" s="160"/>
      <c r="T23" s="160"/>
      <c r="U23" s="160"/>
      <c r="V23" s="160"/>
      <c r="W23" s="71"/>
      <c r="X23" s="71"/>
      <c r="Y23" s="71"/>
      <c r="Z23" s="71"/>
      <c r="AA23" s="164"/>
      <c r="AB23" s="164"/>
      <c r="AC23" s="74"/>
      <c r="AE23" s="74"/>
      <c r="AF23" s="74"/>
      <c r="AG23" s="74"/>
    </row>
    <row r="24" spans="1:36" ht="13.8" customHeight="1" x14ac:dyDescent="0.25">
      <c r="B24" s="160"/>
      <c r="C24" s="160"/>
      <c r="D24" s="160"/>
      <c r="E24" s="160"/>
      <c r="F24" s="160"/>
      <c r="G24" s="160"/>
      <c r="H24" s="160"/>
      <c r="I24" s="160"/>
      <c r="J24" s="160"/>
      <c r="K24" s="160"/>
      <c r="L24" s="71"/>
      <c r="M24" s="71"/>
      <c r="N24" s="71"/>
      <c r="O24" s="160"/>
      <c r="P24" s="160"/>
      <c r="Q24" s="160"/>
      <c r="R24" s="160"/>
      <c r="S24" s="160"/>
      <c r="T24" s="160"/>
      <c r="U24" s="160"/>
      <c r="V24" s="160"/>
      <c r="W24" s="71"/>
      <c r="X24" s="71"/>
      <c r="Y24" s="71"/>
      <c r="Z24" s="71"/>
      <c r="AA24" s="164"/>
      <c r="AB24" s="164"/>
      <c r="AC24" s="74"/>
      <c r="AD24" s="74"/>
      <c r="AE24" s="74"/>
      <c r="AF24" s="74"/>
      <c r="AG24" s="74"/>
    </row>
    <row r="25" spans="1:36" ht="13.8" customHeight="1" x14ac:dyDescent="0.25">
      <c r="B25" s="160"/>
      <c r="C25" s="160"/>
      <c r="D25" s="160"/>
      <c r="E25" s="160"/>
      <c r="F25" s="160"/>
      <c r="G25" s="160"/>
      <c r="H25" s="160"/>
      <c r="I25" s="160"/>
      <c r="J25" s="160"/>
      <c r="K25" s="160"/>
      <c r="L25" s="71"/>
      <c r="M25" s="71"/>
      <c r="N25" s="71"/>
      <c r="O25" s="160"/>
      <c r="P25" s="160"/>
      <c r="Q25" s="160"/>
      <c r="R25" s="160"/>
      <c r="S25" s="160"/>
      <c r="T25" s="160"/>
      <c r="U25" s="160"/>
      <c r="V25" s="160"/>
      <c r="W25" s="71"/>
      <c r="X25" s="71"/>
      <c r="Y25" s="71"/>
      <c r="Z25" s="71"/>
      <c r="AA25" s="164"/>
      <c r="AB25" s="164"/>
      <c r="AC25" s="74"/>
      <c r="AD25" s="74"/>
      <c r="AE25" s="74"/>
      <c r="AF25" s="74"/>
      <c r="AG25" s="74"/>
    </row>
    <row r="26" spans="1:36" ht="13.8" customHeight="1" x14ac:dyDescent="0.25">
      <c r="B26" s="160"/>
      <c r="C26" s="160"/>
      <c r="D26" s="160"/>
      <c r="E26" s="160"/>
      <c r="F26" s="160"/>
      <c r="G26" s="160"/>
      <c r="H26" s="160"/>
      <c r="I26" s="160"/>
      <c r="J26" s="160"/>
      <c r="K26" s="160"/>
      <c r="L26" s="71"/>
      <c r="M26" s="71"/>
      <c r="N26" s="71"/>
      <c r="O26" s="160"/>
      <c r="P26" s="160"/>
      <c r="Q26" s="160"/>
      <c r="R26" s="160"/>
      <c r="S26" s="160"/>
      <c r="T26" s="160"/>
      <c r="U26" s="160"/>
      <c r="V26" s="160"/>
      <c r="W26" s="71"/>
      <c r="X26" s="71"/>
      <c r="Y26" s="71"/>
      <c r="Z26" s="71"/>
      <c r="AA26" s="164"/>
      <c r="AB26" s="164"/>
      <c r="AC26" s="74"/>
      <c r="AD26" s="74"/>
      <c r="AE26" s="74"/>
      <c r="AF26" s="74"/>
      <c r="AG26" s="74"/>
    </row>
    <row r="27" spans="1:36" ht="14.4" customHeight="1" x14ac:dyDescent="0.3">
      <c r="B27" s="160"/>
      <c r="C27" s="160"/>
      <c r="D27" s="160"/>
      <c r="E27" s="160"/>
      <c r="F27" s="160"/>
      <c r="G27" s="160"/>
      <c r="H27" s="160"/>
      <c r="I27" s="160"/>
      <c r="J27" s="160"/>
      <c r="K27" s="160"/>
      <c r="L27" s="71"/>
      <c r="M27" s="71"/>
      <c r="N27" s="71"/>
      <c r="O27" s="165" t="s">
        <v>638</v>
      </c>
      <c r="P27" s="165"/>
      <c r="Q27" s="165"/>
      <c r="R27" s="165"/>
      <c r="S27" s="165"/>
      <c r="T27" s="165"/>
      <c r="U27" s="165"/>
      <c r="V27" s="165"/>
      <c r="W27" s="75"/>
      <c r="X27" s="75"/>
      <c r="Y27" s="75"/>
      <c r="Z27" s="75"/>
      <c r="AA27" s="75"/>
      <c r="AB27" s="75"/>
      <c r="AC27" s="75"/>
      <c r="AD27" s="75"/>
      <c r="AE27" s="75"/>
      <c r="AF27" s="21"/>
      <c r="AG27" s="21"/>
      <c r="AH27" s="21"/>
      <c r="AI27" s="21"/>
    </row>
    <row r="28" spans="1:36" ht="14.4" customHeight="1" x14ac:dyDescent="0.3">
      <c r="A28"/>
      <c r="B28" s="158" t="s">
        <v>639</v>
      </c>
      <c r="C28" s="158"/>
      <c r="D28" s="158"/>
      <c r="E28" s="158"/>
      <c r="F28" s="158"/>
      <c r="G28" s="158"/>
      <c r="H28" s="158"/>
      <c r="I28" s="158"/>
      <c r="J28" s="158"/>
      <c r="K28" s="158"/>
      <c r="L28"/>
      <c r="M28"/>
      <c r="N28"/>
      <c r="O28" s="75"/>
      <c r="P28" s="75"/>
      <c r="Q28" s="75"/>
      <c r="R28" s="75"/>
      <c r="S28" s="75"/>
      <c r="T28" s="75"/>
      <c r="U28" s="75"/>
      <c r="V28" s="75"/>
      <c r="W28" s="75"/>
      <c r="X28" s="75"/>
      <c r="Y28" s="75"/>
      <c r="Z28" s="75"/>
      <c r="AA28" s="75"/>
      <c r="AB28" s="75"/>
      <c r="AC28" s="75"/>
      <c r="AD28" s="75"/>
      <c r="AE28" s="75"/>
      <c r="AF28"/>
      <c r="AG28"/>
      <c r="AH28"/>
      <c r="AI28"/>
      <c r="AJ28"/>
    </row>
    <row r="29" spans="1:36" ht="14.4" x14ac:dyDescent="0.3">
      <c r="A29"/>
      <c r="B29" s="158"/>
      <c r="C29" s="158"/>
      <c r="D29" s="158"/>
      <c r="E29" s="158"/>
      <c r="F29" s="158"/>
      <c r="G29" s="158"/>
      <c r="H29" s="158"/>
      <c r="I29" s="158"/>
      <c r="J29" s="158"/>
      <c r="K29" s="158"/>
      <c r="L29"/>
      <c r="M29"/>
      <c r="N29"/>
      <c r="O29"/>
      <c r="P29"/>
      <c r="Q29"/>
      <c r="R29"/>
      <c r="S29"/>
      <c r="T29"/>
      <c r="U29"/>
      <c r="V29"/>
      <c r="W29"/>
      <c r="X29"/>
      <c r="Y29"/>
      <c r="Z29"/>
      <c r="AA29"/>
      <c r="AB29"/>
      <c r="AC29"/>
      <c r="AD29"/>
      <c r="AE29"/>
      <c r="AF29"/>
      <c r="AG29"/>
      <c r="AH29"/>
      <c r="AI29"/>
      <c r="AJ29"/>
    </row>
    <row r="30" spans="1:36" ht="14.4" x14ac:dyDescent="0.3">
      <c r="A30"/>
      <c r="B30" s="158"/>
      <c r="C30" s="158"/>
      <c r="D30" s="158"/>
      <c r="E30" s="158"/>
      <c r="F30" s="158"/>
      <c r="G30" s="158"/>
      <c r="H30" s="158"/>
      <c r="I30" s="158"/>
      <c r="J30" s="158"/>
      <c r="K30" s="158"/>
      <c r="L30"/>
      <c r="M30"/>
      <c r="N30"/>
      <c r="O30"/>
      <c r="P30"/>
      <c r="Q30"/>
      <c r="R30"/>
      <c r="S30"/>
      <c r="T30"/>
      <c r="U30"/>
      <c r="V30"/>
      <c r="W30"/>
      <c r="X30"/>
      <c r="Y30"/>
      <c r="Z30"/>
      <c r="AA30"/>
      <c r="AB30"/>
      <c r="AC30"/>
      <c r="AD30"/>
      <c r="AE30"/>
      <c r="AF30"/>
      <c r="AG30"/>
      <c r="AH30"/>
      <c r="AI30"/>
      <c r="AJ30"/>
    </row>
    <row r="31" spans="1:36" ht="14.4" x14ac:dyDescent="0.3">
      <c r="A31"/>
      <c r="B31" s="158"/>
      <c r="C31" s="158"/>
      <c r="D31" s="158"/>
      <c r="E31" s="158"/>
      <c r="F31" s="158"/>
      <c r="G31" s="158"/>
      <c r="H31" s="158"/>
      <c r="I31" s="158"/>
      <c r="J31" s="158"/>
      <c r="K31" s="158"/>
      <c r="L31"/>
      <c r="M31"/>
      <c r="N31"/>
      <c r="O31"/>
      <c r="P31"/>
      <c r="Q31"/>
      <c r="R31"/>
      <c r="S31"/>
      <c r="T31"/>
      <c r="U31"/>
      <c r="V31"/>
      <c r="W31"/>
      <c r="X31"/>
      <c r="Y31"/>
      <c r="Z31"/>
      <c r="AA31"/>
      <c r="AB31"/>
      <c r="AC31"/>
      <c r="AD31"/>
      <c r="AE31"/>
      <c r="AF31"/>
      <c r="AG31"/>
      <c r="AH31"/>
      <c r="AI31"/>
      <c r="AJ31"/>
    </row>
    <row r="32" spans="1:36" ht="14.4" x14ac:dyDescent="0.3">
      <c r="A32"/>
      <c r="B32" s="158"/>
      <c r="C32" s="158"/>
      <c r="D32" s="158"/>
      <c r="E32" s="158"/>
      <c r="F32" s="158"/>
      <c r="G32" s="158"/>
      <c r="H32" s="158"/>
      <c r="I32" s="158"/>
      <c r="J32" s="158"/>
      <c r="K32" s="158"/>
      <c r="L32"/>
      <c r="M32"/>
      <c r="N32"/>
      <c r="O32"/>
      <c r="P32"/>
      <c r="Q32"/>
      <c r="R32"/>
      <c r="S32"/>
      <c r="T32"/>
      <c r="U32"/>
      <c r="V32"/>
      <c r="W32"/>
      <c r="X32"/>
      <c r="Y32"/>
      <c r="Z32"/>
      <c r="AA32"/>
      <c r="AB32"/>
      <c r="AC32"/>
      <c r="AD32"/>
      <c r="AE32"/>
      <c r="AF32"/>
      <c r="AG32"/>
      <c r="AH32"/>
      <c r="AI32"/>
      <c r="AJ32"/>
    </row>
    <row r="33" spans="1:36" ht="14.4" x14ac:dyDescent="0.3">
      <c r="A33"/>
      <c r="B33" s="158"/>
      <c r="C33" s="158"/>
      <c r="D33" s="158"/>
      <c r="E33" s="158"/>
      <c r="F33" s="158"/>
      <c r="G33" s="158"/>
      <c r="H33" s="158"/>
      <c r="I33" s="158"/>
      <c r="J33" s="158"/>
      <c r="K33" s="158"/>
      <c r="L33"/>
      <c r="M33"/>
      <c r="N33"/>
      <c r="O33"/>
      <c r="P33"/>
      <c r="Q33"/>
      <c r="R33"/>
      <c r="S33"/>
      <c r="T33"/>
      <c r="U33"/>
      <c r="V33"/>
      <c r="W33"/>
      <c r="X33"/>
      <c r="Y33"/>
      <c r="Z33"/>
      <c r="AA33"/>
      <c r="AB33"/>
      <c r="AC33"/>
      <c r="AD33"/>
      <c r="AE33"/>
      <c r="AF33"/>
      <c r="AG33"/>
      <c r="AH33"/>
      <c r="AI33"/>
      <c r="AJ33"/>
    </row>
    <row r="34" spans="1:36" ht="14.4" x14ac:dyDescent="0.3">
      <c r="A34"/>
      <c r="B34" s="158"/>
      <c r="C34" s="158"/>
      <c r="D34" s="158"/>
      <c r="E34" s="158"/>
      <c r="F34" s="158"/>
      <c r="G34" s="158"/>
      <c r="H34" s="158"/>
      <c r="I34" s="158"/>
      <c r="J34" s="158"/>
      <c r="K34" s="158"/>
      <c r="L34"/>
      <c r="M34"/>
      <c r="N34"/>
      <c r="O34"/>
      <c r="P34"/>
      <c r="Q34"/>
      <c r="R34"/>
      <c r="S34"/>
      <c r="T34"/>
      <c r="U34"/>
      <c r="V34"/>
      <c r="W34"/>
      <c r="X34"/>
      <c r="Y34"/>
      <c r="Z34"/>
      <c r="AA34"/>
      <c r="AB34"/>
      <c r="AC34"/>
      <c r="AD34"/>
      <c r="AE34"/>
      <c r="AF34"/>
      <c r="AG34"/>
      <c r="AH34"/>
      <c r="AI34"/>
      <c r="AJ34"/>
    </row>
    <row r="35" spans="1:36" ht="14.4" x14ac:dyDescent="0.3">
      <c r="A35"/>
      <c r="B35" s="158"/>
      <c r="C35" s="158"/>
      <c r="D35" s="158"/>
      <c r="E35" s="158"/>
      <c r="F35" s="158"/>
      <c r="G35" s="158"/>
      <c r="H35" s="158"/>
      <c r="I35" s="158"/>
      <c r="J35" s="158"/>
      <c r="K35" s="158"/>
      <c r="L35"/>
      <c r="M35"/>
      <c r="N35"/>
      <c r="O35"/>
      <c r="P35"/>
      <c r="Q35"/>
      <c r="R35"/>
      <c r="S35"/>
      <c r="T35"/>
      <c r="U35"/>
      <c r="V35"/>
      <c r="W35"/>
      <c r="X35"/>
      <c r="Y35"/>
      <c r="Z35"/>
      <c r="AA35"/>
      <c r="AB35"/>
      <c r="AC35"/>
      <c r="AD35"/>
      <c r="AE35"/>
      <c r="AF35"/>
      <c r="AG35"/>
      <c r="AH35"/>
      <c r="AI35"/>
      <c r="AJ35"/>
    </row>
    <row r="36" spans="1:36" ht="14.4" x14ac:dyDescent="0.3">
      <c r="A36"/>
      <c r="B36" s="158"/>
      <c r="C36" s="158"/>
      <c r="D36" s="158"/>
      <c r="E36" s="158"/>
      <c r="F36" s="158"/>
      <c r="G36" s="158"/>
      <c r="H36" s="158"/>
      <c r="I36" s="158"/>
      <c r="J36" s="158"/>
      <c r="K36" s="158"/>
      <c r="L36"/>
      <c r="M36"/>
      <c r="N36"/>
      <c r="O36"/>
      <c r="P36"/>
      <c r="Q36"/>
      <c r="R36"/>
      <c r="S36"/>
      <c r="T36"/>
      <c r="U36"/>
      <c r="V36"/>
      <c r="W36"/>
      <c r="X36"/>
      <c r="Y36"/>
      <c r="Z36"/>
      <c r="AA36"/>
      <c r="AB36"/>
      <c r="AC36"/>
      <c r="AD36"/>
      <c r="AE36"/>
      <c r="AF36"/>
      <c r="AG36"/>
      <c r="AH36"/>
      <c r="AI36"/>
      <c r="AJ36"/>
    </row>
    <row r="37" spans="1:36" ht="14.4" x14ac:dyDescent="0.3">
      <c r="A37" s="76"/>
      <c r="C37" s="74"/>
      <c r="D37" s="74"/>
      <c r="E37" s="74"/>
      <c r="F37" s="74"/>
      <c r="G37" s="74"/>
      <c r="H37" s="74"/>
      <c r="I37" s="74"/>
      <c r="J37" s="74"/>
      <c r="K37" s="74"/>
      <c r="L37"/>
      <c r="M37"/>
      <c r="N37"/>
      <c r="O37"/>
      <c r="P37"/>
      <c r="Q37"/>
      <c r="R37"/>
      <c r="S37"/>
      <c r="T37"/>
      <c r="U37"/>
      <c r="V37"/>
      <c r="W37"/>
      <c r="X37"/>
      <c r="Y37"/>
      <c r="Z37"/>
      <c r="AA37"/>
      <c r="AB37"/>
      <c r="AC37"/>
      <c r="AD37"/>
      <c r="AE37"/>
      <c r="AF37"/>
      <c r="AG37"/>
      <c r="AH37"/>
      <c r="AI37"/>
      <c r="AJ37"/>
    </row>
    <row r="38" spans="1:36" ht="13.8" customHeight="1" x14ac:dyDescent="0.3">
      <c r="B38" s="74"/>
      <c r="C38" s="74"/>
      <c r="E38" s="74"/>
      <c r="F38" s="74"/>
      <c r="G38" s="74"/>
      <c r="H38" s="74"/>
      <c r="I38" s="74"/>
      <c r="J38" s="74"/>
      <c r="K38" s="74"/>
      <c r="L38"/>
      <c r="M38"/>
      <c r="N38"/>
      <c r="O38"/>
      <c r="P38"/>
      <c r="Q38"/>
      <c r="R38"/>
      <c r="S38"/>
      <c r="T38"/>
      <c r="U38"/>
      <c r="V38"/>
      <c r="W38"/>
      <c r="X38"/>
      <c r="Y38"/>
      <c r="Z38"/>
    </row>
  </sheetData>
  <sheetProtection algorithmName="SHA-512" hashValue="wLEs30iXJAY5Ri/cTKa9Xu5EalKyPEn8WnCaYIWSWmbULV8K1GUDghZm4Mq8tMjroWjdeJPqWFwMbl6loSW6BQ==" saltValue="kXHineCBGfnXJu75cUHwcA==" spinCount="100000" sheet="1" objects="1" scenarios="1"/>
  <mergeCells count="18">
    <mergeCell ref="B28:K36"/>
    <mergeCell ref="M6:P6"/>
    <mergeCell ref="R6:AB6"/>
    <mergeCell ref="AC6:AF6"/>
    <mergeCell ref="AG6:AJ6"/>
    <mergeCell ref="B21:K27"/>
    <mergeCell ref="AA21:AB21"/>
    <mergeCell ref="AH21:AJ22"/>
    <mergeCell ref="AA22:AB26"/>
    <mergeCell ref="O23:V26"/>
    <mergeCell ref="O27:V27"/>
    <mergeCell ref="J6:L6"/>
    <mergeCell ref="A19:J20"/>
    <mergeCell ref="A2:I2"/>
    <mergeCell ref="A6:A7"/>
    <mergeCell ref="C6:D6"/>
    <mergeCell ref="E6:I6"/>
    <mergeCell ref="A3:I4"/>
  </mergeCells>
  <pageMargins left="0.7" right="0.7" top="0.75" bottom="0.75" header="0.3" footer="0.3"/>
  <pageSetup paperSize="9" fitToHeight="0" orientation="landscape" horizontalDpi="300" verticalDpi="300" r:id="rId1"/>
  <headerFooter scaleWithDoc="0" alignWithMargins="0">
    <oddHeader>&amp;LLucidTalk Poll&amp;C&amp;R</oddHeader>
    <oddFooter>&amp;Llucidtalk.co.uk&amp;C&amp;R&amp;P /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AJ14"/>
  <sheetViews>
    <sheetView showGridLines="0" workbookViewId="0"/>
  </sheetViews>
  <sheetFormatPr defaultRowHeight="14.4" x14ac:dyDescent="0.3"/>
  <cols>
    <col min="1" max="1" width="47.8867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79.2" customHeight="1" x14ac:dyDescent="0.3">
      <c r="A3" s="176" t="s">
        <v>675</v>
      </c>
      <c r="B3" s="176"/>
      <c r="C3" s="92"/>
      <c r="D3" s="92"/>
      <c r="E3" s="92"/>
      <c r="F3" s="92"/>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94.8"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217</v>
      </c>
      <c r="E7" s="90" t="s">
        <v>218</v>
      </c>
      <c r="F7" s="90" t="s">
        <v>54</v>
      </c>
      <c r="G7" s="90" t="s">
        <v>23</v>
      </c>
      <c r="H7" s="90" t="s">
        <v>56</v>
      </c>
      <c r="I7" s="90" t="s">
        <v>22</v>
      </c>
      <c r="J7" s="90" t="s">
        <v>57</v>
      </c>
      <c r="K7" s="90" t="s">
        <v>58</v>
      </c>
      <c r="L7" s="90" t="s">
        <v>320</v>
      </c>
      <c r="M7" s="90" t="s">
        <v>221</v>
      </c>
      <c r="N7" s="90" t="s">
        <v>100</v>
      </c>
      <c r="O7" s="90" t="s">
        <v>222</v>
      </c>
      <c r="P7" s="90" t="s">
        <v>223</v>
      </c>
      <c r="Q7" s="90" t="s">
        <v>62</v>
      </c>
      <c r="R7" s="90" t="s">
        <v>225</v>
      </c>
      <c r="S7" s="90" t="s">
        <v>322</v>
      </c>
      <c r="T7" s="90" t="s">
        <v>140</v>
      </c>
      <c r="U7" s="90" t="s">
        <v>226</v>
      </c>
      <c r="V7" s="90" t="s">
        <v>37</v>
      </c>
      <c r="W7" s="90" t="s">
        <v>136</v>
      </c>
      <c r="X7" s="90" t="s">
        <v>42</v>
      </c>
      <c r="Y7" s="90" t="s">
        <v>184</v>
      </c>
      <c r="Z7" s="90" t="s">
        <v>71</v>
      </c>
      <c r="AA7" s="90" t="s">
        <v>262</v>
      </c>
      <c r="AB7" s="90" t="s">
        <v>72</v>
      </c>
      <c r="AC7" s="90" t="s">
        <v>18</v>
      </c>
      <c r="AD7" s="90" t="s">
        <v>129</v>
      </c>
      <c r="AE7" s="90" t="s">
        <v>75</v>
      </c>
      <c r="AF7" s="90" t="s">
        <v>323</v>
      </c>
      <c r="AG7" s="90" t="s">
        <v>374</v>
      </c>
      <c r="AH7" s="90" t="s">
        <v>103</v>
      </c>
      <c r="AI7" s="90" t="s">
        <v>141</v>
      </c>
      <c r="AJ7" s="90" t="s">
        <v>230</v>
      </c>
    </row>
    <row r="8" spans="1:36" ht="19.95" customHeight="1" x14ac:dyDescent="0.35">
      <c r="A8" s="87" t="s">
        <v>564</v>
      </c>
      <c r="B8" s="88" t="s">
        <v>570</v>
      </c>
      <c r="C8" s="88" t="s">
        <v>158</v>
      </c>
      <c r="D8" s="88" t="s">
        <v>225</v>
      </c>
      <c r="E8" s="88" t="s">
        <v>131</v>
      </c>
      <c r="F8" s="88" t="s">
        <v>317</v>
      </c>
      <c r="G8" s="88" t="s">
        <v>314</v>
      </c>
      <c r="H8" s="88" t="s">
        <v>175</v>
      </c>
      <c r="I8" s="88" t="s">
        <v>172</v>
      </c>
      <c r="J8" s="88" t="s">
        <v>515</v>
      </c>
      <c r="K8" s="88" t="s">
        <v>275</v>
      </c>
      <c r="L8" s="88" t="s">
        <v>68</v>
      </c>
      <c r="M8" s="88" t="s">
        <v>317</v>
      </c>
      <c r="N8" s="88" t="s">
        <v>346</v>
      </c>
      <c r="O8" s="88" t="s">
        <v>234</v>
      </c>
      <c r="P8" s="88" t="s">
        <v>340</v>
      </c>
      <c r="Q8" s="88" t="s">
        <v>86</v>
      </c>
      <c r="R8" s="88" t="s">
        <v>234</v>
      </c>
      <c r="S8" s="88" t="s">
        <v>293</v>
      </c>
      <c r="T8" s="88" t="s">
        <v>75</v>
      </c>
      <c r="U8" s="88" t="s">
        <v>239</v>
      </c>
      <c r="V8" s="88" t="s">
        <v>203</v>
      </c>
      <c r="W8" s="88" t="s">
        <v>162</v>
      </c>
      <c r="X8" s="88" t="s">
        <v>99</v>
      </c>
      <c r="Y8" s="88" t="s">
        <v>102</v>
      </c>
      <c r="Z8" s="88" t="s">
        <v>143</v>
      </c>
      <c r="AA8" s="88" t="s">
        <v>184</v>
      </c>
      <c r="AB8" s="88" t="s">
        <v>98</v>
      </c>
      <c r="AC8" s="88" t="s">
        <v>67</v>
      </c>
      <c r="AD8" s="88" t="s">
        <v>72</v>
      </c>
      <c r="AE8" s="88" t="s">
        <v>71</v>
      </c>
      <c r="AF8" s="88" t="s">
        <v>571</v>
      </c>
      <c r="AG8" s="88" t="s">
        <v>93</v>
      </c>
      <c r="AH8" s="88" t="s">
        <v>239</v>
      </c>
      <c r="AI8" s="88" t="s">
        <v>102</v>
      </c>
      <c r="AJ8" s="88" t="s">
        <v>572</v>
      </c>
    </row>
    <row r="9" spans="1:36" ht="19.95" customHeight="1" x14ac:dyDescent="0.35">
      <c r="A9" s="89" t="s">
        <v>565</v>
      </c>
      <c r="B9" s="90" t="s">
        <v>156</v>
      </c>
      <c r="C9" s="90" t="s">
        <v>150</v>
      </c>
      <c r="D9" s="90" t="s">
        <v>425</v>
      </c>
      <c r="E9" s="90" t="s">
        <v>255</v>
      </c>
      <c r="F9" s="90" t="s">
        <v>155</v>
      </c>
      <c r="G9" s="90" t="s">
        <v>306</v>
      </c>
      <c r="H9" s="90" t="s">
        <v>249</v>
      </c>
      <c r="I9" s="90" t="s">
        <v>156</v>
      </c>
      <c r="J9" s="90" t="s">
        <v>268</v>
      </c>
      <c r="K9" s="90" t="s">
        <v>156</v>
      </c>
      <c r="L9" s="90" t="s">
        <v>256</v>
      </c>
      <c r="M9" s="90" t="s">
        <v>253</v>
      </c>
      <c r="N9" s="90" t="s">
        <v>252</v>
      </c>
      <c r="O9" s="90" t="s">
        <v>269</v>
      </c>
      <c r="P9" s="90" t="s">
        <v>256</v>
      </c>
      <c r="Q9" s="90" t="s">
        <v>116</v>
      </c>
      <c r="R9" s="90" t="s">
        <v>107</v>
      </c>
      <c r="S9" s="90" t="s">
        <v>360</v>
      </c>
      <c r="T9" s="90" t="s">
        <v>151</v>
      </c>
      <c r="U9" s="90" t="s">
        <v>128</v>
      </c>
      <c r="V9" s="90" t="s">
        <v>151</v>
      </c>
      <c r="W9" s="90" t="s">
        <v>383</v>
      </c>
      <c r="X9" s="90" t="s">
        <v>122</v>
      </c>
      <c r="Y9" s="90" t="s">
        <v>114</v>
      </c>
      <c r="Z9" s="90" t="s">
        <v>115</v>
      </c>
      <c r="AA9" s="90" t="s">
        <v>307</v>
      </c>
      <c r="AB9" s="90" t="s">
        <v>110</v>
      </c>
      <c r="AC9" s="90" t="s">
        <v>112</v>
      </c>
      <c r="AD9" s="90" t="s">
        <v>146</v>
      </c>
      <c r="AE9" s="90" t="s">
        <v>117</v>
      </c>
      <c r="AF9" s="90" t="s">
        <v>212</v>
      </c>
      <c r="AG9" s="90" t="s">
        <v>112</v>
      </c>
      <c r="AH9" s="90" t="s">
        <v>250</v>
      </c>
      <c r="AI9" s="90" t="s">
        <v>112</v>
      </c>
      <c r="AJ9" s="90" t="s">
        <v>362</v>
      </c>
    </row>
    <row r="10" spans="1:36" ht="19.95" customHeight="1" x14ac:dyDescent="0.35">
      <c r="A10" s="87" t="s">
        <v>555</v>
      </c>
      <c r="B10" s="88" t="s">
        <v>566</v>
      </c>
      <c r="C10" s="88" t="s">
        <v>567</v>
      </c>
      <c r="D10" s="88" t="s">
        <v>568</v>
      </c>
      <c r="E10" s="88" t="s">
        <v>224</v>
      </c>
      <c r="F10" s="88" t="s">
        <v>30</v>
      </c>
      <c r="G10" s="88" t="s">
        <v>317</v>
      </c>
      <c r="H10" s="88" t="s">
        <v>195</v>
      </c>
      <c r="I10" s="88" t="s">
        <v>317</v>
      </c>
      <c r="J10" s="88" t="s">
        <v>472</v>
      </c>
      <c r="K10" s="88" t="s">
        <v>506</v>
      </c>
      <c r="L10" s="88" t="s">
        <v>349</v>
      </c>
      <c r="M10" s="88" t="s">
        <v>421</v>
      </c>
      <c r="N10" s="88" t="s">
        <v>327</v>
      </c>
      <c r="O10" s="88" t="s">
        <v>299</v>
      </c>
      <c r="P10" s="88" t="s">
        <v>28</v>
      </c>
      <c r="Q10" s="88" t="s">
        <v>302</v>
      </c>
      <c r="R10" s="88" t="s">
        <v>351</v>
      </c>
      <c r="S10" s="88" t="s">
        <v>193</v>
      </c>
      <c r="T10" s="88" t="s">
        <v>328</v>
      </c>
      <c r="U10" s="88" t="s">
        <v>193</v>
      </c>
      <c r="V10" s="88" t="s">
        <v>85</v>
      </c>
      <c r="W10" s="88" t="s">
        <v>174</v>
      </c>
      <c r="X10" s="88" t="s">
        <v>161</v>
      </c>
      <c r="Y10" s="88" t="s">
        <v>179</v>
      </c>
      <c r="Z10" s="88" t="s">
        <v>179</v>
      </c>
      <c r="AA10" s="88" t="s">
        <v>203</v>
      </c>
      <c r="AB10" s="88" t="s">
        <v>41</v>
      </c>
      <c r="AC10" s="88" t="s">
        <v>569</v>
      </c>
      <c r="AD10" s="88" t="s">
        <v>282</v>
      </c>
      <c r="AE10" s="88" t="s">
        <v>71</v>
      </c>
      <c r="AF10" s="88" t="s">
        <v>519</v>
      </c>
      <c r="AG10" s="88" t="s">
        <v>82</v>
      </c>
      <c r="AH10" s="88" t="s">
        <v>237</v>
      </c>
      <c r="AI10" s="88" t="s">
        <v>98</v>
      </c>
      <c r="AJ10" s="88" t="s">
        <v>246</v>
      </c>
    </row>
    <row r="11" spans="1:36" ht="19.95" customHeight="1" x14ac:dyDescent="0.35">
      <c r="A11" s="89" t="s">
        <v>563</v>
      </c>
      <c r="B11" s="90" t="s">
        <v>361</v>
      </c>
      <c r="C11" s="90" t="s">
        <v>205</v>
      </c>
      <c r="D11" s="90" t="s">
        <v>306</v>
      </c>
      <c r="E11" s="90" t="s">
        <v>361</v>
      </c>
      <c r="F11" s="90" t="s">
        <v>361</v>
      </c>
      <c r="G11" s="90" t="s">
        <v>425</v>
      </c>
      <c r="H11" s="90" t="s">
        <v>270</v>
      </c>
      <c r="I11" s="90" t="s">
        <v>365</v>
      </c>
      <c r="J11" s="90" t="s">
        <v>307</v>
      </c>
      <c r="K11" s="90" t="s">
        <v>254</v>
      </c>
      <c r="L11" s="90" t="s">
        <v>362</v>
      </c>
      <c r="M11" s="90" t="s">
        <v>365</v>
      </c>
      <c r="N11" s="90" t="s">
        <v>425</v>
      </c>
      <c r="O11" s="90" t="s">
        <v>254</v>
      </c>
      <c r="P11" s="90" t="s">
        <v>316</v>
      </c>
      <c r="Q11" s="90" t="s">
        <v>205</v>
      </c>
      <c r="R11" s="90" t="s">
        <v>450</v>
      </c>
      <c r="S11" s="90" t="s">
        <v>148</v>
      </c>
      <c r="T11" s="90" t="s">
        <v>499</v>
      </c>
      <c r="U11" s="90" t="s">
        <v>156</v>
      </c>
      <c r="V11" s="90" t="s">
        <v>451</v>
      </c>
      <c r="W11" s="90" t="s">
        <v>249</v>
      </c>
      <c r="X11" s="90" t="s">
        <v>436</v>
      </c>
      <c r="Y11" s="90" t="s">
        <v>362</v>
      </c>
      <c r="Z11" s="90" t="s">
        <v>407</v>
      </c>
      <c r="AA11" s="90" t="s">
        <v>268</v>
      </c>
      <c r="AB11" s="90" t="s">
        <v>383</v>
      </c>
      <c r="AC11" s="90" t="s">
        <v>390</v>
      </c>
      <c r="AD11" s="90" t="s">
        <v>197</v>
      </c>
      <c r="AE11" s="90" t="s">
        <v>307</v>
      </c>
      <c r="AF11" s="90" t="s">
        <v>271</v>
      </c>
      <c r="AG11" s="90" t="s">
        <v>197</v>
      </c>
      <c r="AH11" s="90" t="s">
        <v>362</v>
      </c>
      <c r="AI11" s="90" t="s">
        <v>169</v>
      </c>
      <c r="AJ11" s="90" t="s">
        <v>256</v>
      </c>
    </row>
    <row r="12" spans="1:36" ht="19.95" customHeight="1" x14ac:dyDescent="0.35">
      <c r="A12" s="87" t="s">
        <v>553</v>
      </c>
      <c r="B12" s="88" t="s">
        <v>194</v>
      </c>
      <c r="C12" s="88" t="s">
        <v>87</v>
      </c>
      <c r="D12" s="88" t="s">
        <v>274</v>
      </c>
      <c r="E12" s="88" t="s">
        <v>42</v>
      </c>
      <c r="F12" s="88" t="s">
        <v>141</v>
      </c>
      <c r="G12" s="88" t="s">
        <v>141</v>
      </c>
      <c r="H12" s="88" t="s">
        <v>79</v>
      </c>
      <c r="I12" s="88" t="s">
        <v>69</v>
      </c>
      <c r="J12" s="88" t="s">
        <v>92</v>
      </c>
      <c r="K12" s="88" t="s">
        <v>45</v>
      </c>
      <c r="L12" s="88" t="s">
        <v>203</v>
      </c>
      <c r="M12" s="88" t="s">
        <v>141</v>
      </c>
      <c r="N12" s="88" t="s">
        <v>71</v>
      </c>
      <c r="O12" s="88" t="s">
        <v>184</v>
      </c>
      <c r="P12" s="88" t="s">
        <v>132</v>
      </c>
      <c r="Q12" s="88" t="s">
        <v>101</v>
      </c>
      <c r="R12" s="88" t="s">
        <v>42</v>
      </c>
      <c r="S12" s="88" t="s">
        <v>203</v>
      </c>
      <c r="T12" s="88" t="s">
        <v>184</v>
      </c>
      <c r="U12" s="88" t="s">
        <v>104</v>
      </c>
      <c r="V12" s="88" t="s">
        <v>97</v>
      </c>
      <c r="W12" s="88" t="s">
        <v>98</v>
      </c>
      <c r="X12" s="88" t="s">
        <v>97</v>
      </c>
      <c r="Y12" s="88" t="s">
        <v>96</v>
      </c>
      <c r="Z12" s="88" t="s">
        <v>143</v>
      </c>
      <c r="AA12" s="88" t="s">
        <v>96</v>
      </c>
      <c r="AB12" s="88" t="s">
        <v>101</v>
      </c>
      <c r="AC12" s="88" t="s">
        <v>176</v>
      </c>
      <c r="AD12" s="88" t="s">
        <v>192</v>
      </c>
      <c r="AE12" s="88" t="s">
        <v>143</v>
      </c>
      <c r="AF12" s="88" t="s">
        <v>45</v>
      </c>
      <c r="AG12" s="88" t="s">
        <v>165</v>
      </c>
      <c r="AH12" s="88" t="s">
        <v>160</v>
      </c>
      <c r="AI12" s="88" t="s">
        <v>99</v>
      </c>
      <c r="AJ12" s="88" t="s">
        <v>40</v>
      </c>
    </row>
    <row r="13" spans="1:36" ht="19.95" customHeight="1" x14ac:dyDescent="0.35">
      <c r="A13" s="89" t="s">
        <v>554</v>
      </c>
      <c r="B13" s="91" t="s">
        <v>170</v>
      </c>
      <c r="C13" s="91" t="s">
        <v>170</v>
      </c>
      <c r="D13" s="91" t="s">
        <v>170</v>
      </c>
      <c r="E13" s="91">
        <v>7.0000000000000007E-2</v>
      </c>
      <c r="F13" s="91" t="s">
        <v>168</v>
      </c>
      <c r="G13" s="91" t="s">
        <v>170</v>
      </c>
      <c r="H13" s="91" t="s">
        <v>170</v>
      </c>
      <c r="I13" s="91" t="s">
        <v>115</v>
      </c>
      <c r="J13" s="91" t="s">
        <v>122</v>
      </c>
      <c r="K13" s="91" t="s">
        <v>181</v>
      </c>
      <c r="L13" s="91" t="s">
        <v>168</v>
      </c>
      <c r="M13" s="91" t="s">
        <v>181</v>
      </c>
      <c r="N13" s="91" t="s">
        <v>188</v>
      </c>
      <c r="O13" s="91" t="s">
        <v>123</v>
      </c>
      <c r="P13" s="91" t="s">
        <v>125</v>
      </c>
      <c r="Q13" s="91" t="s">
        <v>119</v>
      </c>
      <c r="R13" s="91" t="s">
        <v>170</v>
      </c>
      <c r="S13" s="91" t="s">
        <v>181</v>
      </c>
      <c r="T13" s="91" t="s">
        <v>149</v>
      </c>
      <c r="U13" s="91" t="s">
        <v>119</v>
      </c>
      <c r="V13" s="91" t="s">
        <v>121</v>
      </c>
      <c r="W13" s="91" t="s">
        <v>115</v>
      </c>
      <c r="X13" s="91" t="s">
        <v>121</v>
      </c>
      <c r="Y13" s="91" t="s">
        <v>267</v>
      </c>
      <c r="Z13" s="91" t="s">
        <v>168</v>
      </c>
      <c r="AA13" s="91" t="s">
        <v>115</v>
      </c>
      <c r="AB13" s="91" t="s">
        <v>151</v>
      </c>
      <c r="AC13" s="91">
        <v>0.08</v>
      </c>
      <c r="AD13" s="91" t="s">
        <v>125</v>
      </c>
      <c r="AE13" s="91" t="s">
        <v>188</v>
      </c>
      <c r="AF13" s="91" t="s">
        <v>181</v>
      </c>
      <c r="AG13" s="91" t="s">
        <v>123</v>
      </c>
      <c r="AH13" s="91" t="s">
        <v>115</v>
      </c>
      <c r="AI13" s="91" t="s">
        <v>125</v>
      </c>
      <c r="AJ13" s="91" t="s">
        <v>168</v>
      </c>
    </row>
    <row r="14" spans="1:36" x14ac:dyDescent="0.3">
      <c r="B14" s="5">
        <f>(B9)+(B11)+(B13)</f>
        <v>1</v>
      </c>
      <c r="C14" s="5">
        <f t="shared" ref="C14:AJ14" si="0">(C9)+(C11)+(C13)</f>
        <v>1</v>
      </c>
      <c r="D14" s="5">
        <f t="shared" si="0"/>
        <v>0.99999999999999989</v>
      </c>
      <c r="E14" s="5">
        <f t="shared" si="0"/>
        <v>1</v>
      </c>
      <c r="F14" s="5">
        <f t="shared" si="0"/>
        <v>1</v>
      </c>
      <c r="G14" s="5">
        <f t="shared" si="0"/>
        <v>0.99999999999999989</v>
      </c>
      <c r="H14" s="5">
        <f t="shared" si="0"/>
        <v>0.99999999999999989</v>
      </c>
      <c r="I14" s="5">
        <f t="shared" si="0"/>
        <v>1</v>
      </c>
      <c r="J14" s="5">
        <f t="shared" si="0"/>
        <v>0.99999999999999989</v>
      </c>
      <c r="K14" s="5">
        <f t="shared" si="0"/>
        <v>1</v>
      </c>
      <c r="L14" s="5">
        <f t="shared" si="0"/>
        <v>1</v>
      </c>
      <c r="M14" s="5">
        <f t="shared" si="0"/>
        <v>1.01</v>
      </c>
      <c r="N14" s="5">
        <f t="shared" si="0"/>
        <v>1</v>
      </c>
      <c r="O14" s="5">
        <f t="shared" si="0"/>
        <v>1</v>
      </c>
      <c r="P14" s="5">
        <f t="shared" si="0"/>
        <v>1</v>
      </c>
      <c r="Q14" s="5">
        <f t="shared" si="0"/>
        <v>1</v>
      </c>
      <c r="R14" s="5">
        <f t="shared" si="0"/>
        <v>1</v>
      </c>
      <c r="S14" s="5">
        <f t="shared" si="0"/>
        <v>1</v>
      </c>
      <c r="T14" s="5">
        <f t="shared" si="0"/>
        <v>1</v>
      </c>
      <c r="U14" s="5">
        <f t="shared" si="0"/>
        <v>1</v>
      </c>
      <c r="V14" s="5">
        <f t="shared" si="0"/>
        <v>1</v>
      </c>
      <c r="W14" s="5">
        <f t="shared" si="0"/>
        <v>1.0000000000000002</v>
      </c>
      <c r="X14" s="5">
        <f t="shared" si="0"/>
        <v>1</v>
      </c>
      <c r="Y14" s="5">
        <f t="shared" si="0"/>
        <v>1</v>
      </c>
      <c r="Z14" s="5">
        <f t="shared" si="0"/>
        <v>1.01</v>
      </c>
      <c r="AA14" s="5">
        <f t="shared" si="0"/>
        <v>1.01</v>
      </c>
      <c r="AB14" s="5">
        <f t="shared" si="0"/>
        <v>1</v>
      </c>
      <c r="AC14" s="5">
        <f t="shared" si="0"/>
        <v>0.99999999999999989</v>
      </c>
      <c r="AD14" s="5">
        <f t="shared" si="0"/>
        <v>0.99999999999999989</v>
      </c>
      <c r="AE14" s="5">
        <f t="shared" si="0"/>
        <v>1</v>
      </c>
      <c r="AF14" s="5">
        <f t="shared" si="0"/>
        <v>1</v>
      </c>
      <c r="AG14" s="5">
        <f t="shared" si="0"/>
        <v>0.99999999999999989</v>
      </c>
      <c r="AH14" s="5">
        <f t="shared" si="0"/>
        <v>0.99999999999999989</v>
      </c>
      <c r="AI14" s="5">
        <f t="shared" si="0"/>
        <v>1</v>
      </c>
      <c r="AJ14" s="5">
        <f t="shared" si="0"/>
        <v>1</v>
      </c>
    </row>
  </sheetData>
  <sheetProtection algorithmName="SHA-512" hashValue="vR/YoRMCo+K2hB0QQVvEOwmH9GaRwLPnCnBD+MjC8mVy7zCn0/P+weAZ3iS+6nFmLzYkQNv+38qvAotlKso5mA==" saltValue="urQ8BuKJp5wBzhl+A+9a1g==" spinCount="100000" sheet="1" objects="1" scenarios="1"/>
  <mergeCells count="9">
    <mergeCell ref="R4:AB4"/>
    <mergeCell ref="AC4:AF4"/>
    <mergeCell ref="AG4:AJ4"/>
    <mergeCell ref="B2:F2"/>
    <mergeCell ref="C4:D4"/>
    <mergeCell ref="E4:I4"/>
    <mergeCell ref="J4:L4"/>
    <mergeCell ref="M4:Q4"/>
    <mergeCell ref="A3:B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AJ14"/>
  <sheetViews>
    <sheetView showGridLines="0" workbookViewId="0"/>
  </sheetViews>
  <sheetFormatPr defaultRowHeight="14.4" x14ac:dyDescent="0.3"/>
  <cols>
    <col min="1" max="1" width="52"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676</v>
      </c>
      <c r="B3" s="176"/>
      <c r="C3" s="176"/>
      <c r="D3" s="176"/>
      <c r="E3" s="176"/>
      <c r="F3" s="92"/>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8" t="s">
        <v>605</v>
      </c>
      <c r="AD4" s="169"/>
      <c r="AE4" s="169"/>
      <c r="AF4" s="170"/>
      <c r="AG4" s="168" t="s">
        <v>645</v>
      </c>
      <c r="AH4" s="169"/>
      <c r="AI4" s="169"/>
      <c r="AJ4" s="170"/>
    </row>
    <row r="5" spans="1:36" ht="94.8"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104" t="s">
        <v>624</v>
      </c>
      <c r="AD5" s="84" t="s">
        <v>653</v>
      </c>
      <c r="AE5" s="84" t="s">
        <v>626</v>
      </c>
      <c r="AF5" s="105"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216</v>
      </c>
      <c r="C7" s="90" t="s">
        <v>51</v>
      </c>
      <c r="D7" s="90" t="s">
        <v>217</v>
      </c>
      <c r="E7" s="90" t="s">
        <v>218</v>
      </c>
      <c r="F7" s="90" t="s">
        <v>290</v>
      </c>
      <c r="G7" s="90" t="s">
        <v>22</v>
      </c>
      <c r="H7" s="90" t="s">
        <v>56</v>
      </c>
      <c r="I7" s="90" t="s">
        <v>22</v>
      </c>
      <c r="J7" s="90" t="s">
        <v>57</v>
      </c>
      <c r="K7" s="90" t="s">
        <v>58</v>
      </c>
      <c r="L7" s="90" t="s">
        <v>320</v>
      </c>
      <c r="M7" s="90" t="s">
        <v>221</v>
      </c>
      <c r="N7" s="90" t="s">
        <v>100</v>
      </c>
      <c r="O7" s="90" t="s">
        <v>60</v>
      </c>
      <c r="P7" s="90" t="s">
        <v>223</v>
      </c>
      <c r="Q7" s="90" t="s">
        <v>246</v>
      </c>
      <c r="R7" s="90" t="s">
        <v>63</v>
      </c>
      <c r="S7" s="90" t="s">
        <v>64</v>
      </c>
      <c r="T7" s="90" t="s">
        <v>295</v>
      </c>
      <c r="U7" s="90" t="s">
        <v>226</v>
      </c>
      <c r="V7" s="90" t="s">
        <v>317</v>
      </c>
      <c r="W7" s="90" t="s">
        <v>136</v>
      </c>
      <c r="X7" s="90" t="s">
        <v>42</v>
      </c>
      <c r="Y7" s="90" t="s">
        <v>184</v>
      </c>
      <c r="Z7" s="90" t="s">
        <v>71</v>
      </c>
      <c r="AA7" s="90" t="s">
        <v>262</v>
      </c>
      <c r="AB7" s="90" t="s">
        <v>72</v>
      </c>
      <c r="AC7" s="90" t="s">
        <v>338</v>
      </c>
      <c r="AD7" s="90" t="s">
        <v>228</v>
      </c>
      <c r="AE7" s="90" t="s">
        <v>192</v>
      </c>
      <c r="AF7" s="90" t="s">
        <v>323</v>
      </c>
      <c r="AG7" s="90" t="s">
        <v>374</v>
      </c>
      <c r="AH7" s="90" t="s">
        <v>103</v>
      </c>
      <c r="AI7" s="90" t="s">
        <v>141</v>
      </c>
      <c r="AJ7" s="90" t="s">
        <v>80</v>
      </c>
    </row>
    <row r="8" spans="1:36" ht="19.95" customHeight="1" x14ac:dyDescent="0.35">
      <c r="A8" s="87" t="s">
        <v>564</v>
      </c>
      <c r="B8" s="88" t="s">
        <v>25</v>
      </c>
      <c r="C8" s="88" t="s">
        <v>232</v>
      </c>
      <c r="D8" s="88" t="s">
        <v>339</v>
      </c>
      <c r="E8" s="88" t="s">
        <v>68</v>
      </c>
      <c r="F8" s="88" t="s">
        <v>243</v>
      </c>
      <c r="G8" s="88" t="s">
        <v>305</v>
      </c>
      <c r="H8" s="88" t="s">
        <v>273</v>
      </c>
      <c r="I8" s="88" t="s">
        <v>260</v>
      </c>
      <c r="J8" s="88" t="s">
        <v>349</v>
      </c>
      <c r="K8" s="88" t="s">
        <v>272</v>
      </c>
      <c r="L8" s="88" t="s">
        <v>337</v>
      </c>
      <c r="M8" s="88" t="s">
        <v>305</v>
      </c>
      <c r="N8" s="88" t="s">
        <v>364</v>
      </c>
      <c r="O8" s="88" t="s">
        <v>94</v>
      </c>
      <c r="P8" s="88" t="s">
        <v>378</v>
      </c>
      <c r="Q8" s="88" t="s">
        <v>193</v>
      </c>
      <c r="R8" s="88" t="s">
        <v>102</v>
      </c>
      <c r="S8" s="88" t="s">
        <v>366</v>
      </c>
      <c r="T8" s="88" t="s">
        <v>161</v>
      </c>
      <c r="U8" s="88" t="s">
        <v>67</v>
      </c>
      <c r="V8" s="88" t="s">
        <v>102</v>
      </c>
      <c r="W8" s="88" t="s">
        <v>194</v>
      </c>
      <c r="X8" s="88" t="s">
        <v>97</v>
      </c>
      <c r="Y8" s="88" t="s">
        <v>97</v>
      </c>
      <c r="Z8" s="88" t="s">
        <v>97</v>
      </c>
      <c r="AA8" s="88" t="s">
        <v>70</v>
      </c>
      <c r="AB8" s="88" t="s">
        <v>71</v>
      </c>
      <c r="AC8" s="88" t="s">
        <v>142</v>
      </c>
      <c r="AD8" s="88" t="s">
        <v>160</v>
      </c>
      <c r="AE8" s="88" t="s">
        <v>71</v>
      </c>
      <c r="AF8" s="88" t="s">
        <v>575</v>
      </c>
      <c r="AG8" s="88" t="s">
        <v>70</v>
      </c>
      <c r="AH8" s="88" t="s">
        <v>235</v>
      </c>
      <c r="AI8" s="88" t="s">
        <v>104</v>
      </c>
      <c r="AJ8" s="88" t="s">
        <v>445</v>
      </c>
    </row>
    <row r="9" spans="1:36" ht="19.95" customHeight="1" x14ac:dyDescent="0.35">
      <c r="A9" s="89" t="s">
        <v>565</v>
      </c>
      <c r="B9" s="90" t="s">
        <v>155</v>
      </c>
      <c r="C9" s="90" t="s">
        <v>248</v>
      </c>
      <c r="D9" s="90" t="s">
        <v>252</v>
      </c>
      <c r="E9" s="90" t="s">
        <v>271</v>
      </c>
      <c r="F9" s="90" t="s">
        <v>248</v>
      </c>
      <c r="G9" s="90" t="s">
        <v>252</v>
      </c>
      <c r="H9" s="90" t="s">
        <v>270</v>
      </c>
      <c r="I9" s="90" t="s">
        <v>306</v>
      </c>
      <c r="J9" s="90" t="s">
        <v>256</v>
      </c>
      <c r="K9" s="90" t="s">
        <v>117</v>
      </c>
      <c r="L9" s="90" t="s">
        <v>251</v>
      </c>
      <c r="M9" s="90" t="s">
        <v>255</v>
      </c>
      <c r="N9" s="90" t="s">
        <v>128</v>
      </c>
      <c r="O9" s="90" t="s">
        <v>268</v>
      </c>
      <c r="P9" s="90" t="s">
        <v>250</v>
      </c>
      <c r="Q9" s="90" t="s">
        <v>271</v>
      </c>
      <c r="R9" s="90" t="s">
        <v>124</v>
      </c>
      <c r="S9" s="90" t="s">
        <v>478</v>
      </c>
      <c r="T9" s="90" t="s">
        <v>125</v>
      </c>
      <c r="U9" s="90" t="s">
        <v>458</v>
      </c>
      <c r="V9" s="90" t="s">
        <v>120</v>
      </c>
      <c r="W9" s="90" t="s">
        <v>479</v>
      </c>
      <c r="X9" s="90" t="s">
        <v>124</v>
      </c>
      <c r="Y9" s="90" t="s">
        <v>121</v>
      </c>
      <c r="Z9" s="90" t="s">
        <v>121</v>
      </c>
      <c r="AA9" s="90" t="s">
        <v>316</v>
      </c>
      <c r="AB9" s="90" t="s">
        <v>256</v>
      </c>
      <c r="AC9" s="90" t="s">
        <v>127</v>
      </c>
      <c r="AD9" s="90" t="s">
        <v>149</v>
      </c>
      <c r="AE9" s="90" t="s">
        <v>365</v>
      </c>
      <c r="AF9" s="90" t="s">
        <v>118</v>
      </c>
      <c r="AG9" s="90" t="s">
        <v>188</v>
      </c>
      <c r="AH9" s="90" t="s">
        <v>150</v>
      </c>
      <c r="AI9" s="90" t="s">
        <v>248</v>
      </c>
      <c r="AJ9" s="90" t="s">
        <v>406</v>
      </c>
    </row>
    <row r="10" spans="1:36" ht="19.95" customHeight="1" x14ac:dyDescent="0.35">
      <c r="A10" s="87" t="s">
        <v>555</v>
      </c>
      <c r="B10" s="88" t="s">
        <v>573</v>
      </c>
      <c r="C10" s="88" t="s">
        <v>446</v>
      </c>
      <c r="D10" s="88" t="s">
        <v>574</v>
      </c>
      <c r="E10" s="88" t="s">
        <v>447</v>
      </c>
      <c r="F10" s="88" t="s">
        <v>356</v>
      </c>
      <c r="G10" s="88" t="s">
        <v>194</v>
      </c>
      <c r="H10" s="88" t="s">
        <v>137</v>
      </c>
      <c r="I10" s="88" t="s">
        <v>312</v>
      </c>
      <c r="J10" s="88" t="s">
        <v>24</v>
      </c>
      <c r="K10" s="88" t="s">
        <v>35</v>
      </c>
      <c r="L10" s="88" t="s">
        <v>333</v>
      </c>
      <c r="M10" s="88" t="s">
        <v>131</v>
      </c>
      <c r="N10" s="88" t="s">
        <v>378</v>
      </c>
      <c r="O10" s="88" t="s">
        <v>37</v>
      </c>
      <c r="P10" s="88" t="s">
        <v>371</v>
      </c>
      <c r="Q10" s="88" t="s">
        <v>190</v>
      </c>
      <c r="R10" s="88" t="s">
        <v>385</v>
      </c>
      <c r="S10" s="88" t="s">
        <v>71</v>
      </c>
      <c r="T10" s="88" t="s">
        <v>346</v>
      </c>
      <c r="U10" s="88" t="s">
        <v>79</v>
      </c>
      <c r="V10" s="88" t="s">
        <v>68</v>
      </c>
      <c r="W10" s="88" t="s">
        <v>99</v>
      </c>
      <c r="X10" s="88" t="s">
        <v>161</v>
      </c>
      <c r="Y10" s="88" t="s">
        <v>184</v>
      </c>
      <c r="Z10" s="88" t="s">
        <v>71</v>
      </c>
      <c r="AA10" s="88" t="s">
        <v>179</v>
      </c>
      <c r="AB10" s="88" t="s">
        <v>184</v>
      </c>
      <c r="AC10" s="88" t="s">
        <v>229</v>
      </c>
      <c r="AD10" s="88" t="s">
        <v>84</v>
      </c>
      <c r="AE10" s="88" t="s">
        <v>142</v>
      </c>
      <c r="AF10" s="88" t="s">
        <v>139</v>
      </c>
      <c r="AG10" s="88" t="s">
        <v>43</v>
      </c>
      <c r="AH10" s="88" t="s">
        <v>34</v>
      </c>
      <c r="AI10" s="88" t="s">
        <v>95</v>
      </c>
      <c r="AJ10" s="88" t="s">
        <v>235</v>
      </c>
    </row>
    <row r="11" spans="1:36" ht="19.95" customHeight="1" x14ac:dyDescent="0.35">
      <c r="A11" s="89" t="s">
        <v>563</v>
      </c>
      <c r="B11" s="90" t="s">
        <v>254</v>
      </c>
      <c r="C11" s="90" t="s">
        <v>128</v>
      </c>
      <c r="D11" s="90" t="s">
        <v>365</v>
      </c>
      <c r="E11" s="90" t="s">
        <v>154</v>
      </c>
      <c r="F11" s="90" t="s">
        <v>270</v>
      </c>
      <c r="G11" s="90" t="s">
        <v>252</v>
      </c>
      <c r="H11" s="90" t="s">
        <v>256</v>
      </c>
      <c r="I11" s="90" t="s">
        <v>316</v>
      </c>
      <c r="J11" s="90" t="s">
        <v>270</v>
      </c>
      <c r="K11" s="90" t="s">
        <v>117</v>
      </c>
      <c r="L11" s="90" t="s">
        <v>347</v>
      </c>
      <c r="M11" s="90" t="s">
        <v>383</v>
      </c>
      <c r="N11" s="90" t="s">
        <v>249</v>
      </c>
      <c r="O11" s="90" t="s">
        <v>316</v>
      </c>
      <c r="P11" s="90" t="s">
        <v>205</v>
      </c>
      <c r="Q11" s="90" t="s">
        <v>450</v>
      </c>
      <c r="R11" s="90" t="s">
        <v>509</v>
      </c>
      <c r="S11" s="90" t="s">
        <v>188</v>
      </c>
      <c r="T11" s="90" t="s">
        <v>491</v>
      </c>
      <c r="U11" s="90" t="s">
        <v>115</v>
      </c>
      <c r="V11" s="90" t="s">
        <v>480</v>
      </c>
      <c r="W11" s="90" t="s">
        <v>127</v>
      </c>
      <c r="X11" s="90" t="s">
        <v>437</v>
      </c>
      <c r="Y11" s="90" t="s">
        <v>509</v>
      </c>
      <c r="Z11" s="90" t="s">
        <v>428</v>
      </c>
      <c r="AA11" s="90" t="s">
        <v>150</v>
      </c>
      <c r="AB11" s="90" t="s">
        <v>425</v>
      </c>
      <c r="AC11" s="90" t="s">
        <v>480</v>
      </c>
      <c r="AD11" s="90" t="s">
        <v>459</v>
      </c>
      <c r="AE11" s="90" t="s">
        <v>153</v>
      </c>
      <c r="AF11" s="90" t="s">
        <v>181</v>
      </c>
      <c r="AG11" s="90" t="s">
        <v>477</v>
      </c>
      <c r="AH11" s="90" t="s">
        <v>205</v>
      </c>
      <c r="AI11" s="90" t="s">
        <v>359</v>
      </c>
      <c r="AJ11" s="90" t="s">
        <v>147</v>
      </c>
    </row>
    <row r="12" spans="1:36" ht="19.95" customHeight="1" x14ac:dyDescent="0.35">
      <c r="A12" s="87" t="s">
        <v>553</v>
      </c>
      <c r="B12" s="88" t="s">
        <v>235</v>
      </c>
      <c r="C12" s="88" t="s">
        <v>331</v>
      </c>
      <c r="D12" s="88" t="s">
        <v>41</v>
      </c>
      <c r="E12" s="88" t="s">
        <v>71</v>
      </c>
      <c r="F12" s="88" t="s">
        <v>141</v>
      </c>
      <c r="G12" s="88" t="s">
        <v>203</v>
      </c>
      <c r="H12" s="88" t="s">
        <v>98</v>
      </c>
      <c r="I12" s="88" t="s">
        <v>163</v>
      </c>
      <c r="J12" s="88" t="s">
        <v>161</v>
      </c>
      <c r="K12" s="88" t="s">
        <v>192</v>
      </c>
      <c r="L12" s="88" t="s">
        <v>138</v>
      </c>
      <c r="M12" s="88" t="s">
        <v>95</v>
      </c>
      <c r="N12" s="88" t="s">
        <v>192</v>
      </c>
      <c r="O12" s="88" t="s">
        <v>71</v>
      </c>
      <c r="P12" s="88" t="s">
        <v>71</v>
      </c>
      <c r="Q12" s="88" t="s">
        <v>102</v>
      </c>
      <c r="R12" s="88" t="s">
        <v>102</v>
      </c>
      <c r="S12" s="88" t="s">
        <v>98</v>
      </c>
      <c r="T12" s="88" t="s">
        <v>141</v>
      </c>
      <c r="U12" s="88" t="s">
        <v>184</v>
      </c>
      <c r="V12" s="88" t="s">
        <v>143</v>
      </c>
      <c r="W12" s="88" t="s">
        <v>143</v>
      </c>
      <c r="X12" s="88" t="s">
        <v>99</v>
      </c>
      <c r="Y12" s="88" t="s">
        <v>97</v>
      </c>
      <c r="Z12" s="88" t="s">
        <v>97</v>
      </c>
      <c r="AA12" s="88" t="s">
        <v>95</v>
      </c>
      <c r="AB12" s="88" t="s">
        <v>104</v>
      </c>
      <c r="AC12" s="88" t="s">
        <v>95</v>
      </c>
      <c r="AD12" s="88" t="s">
        <v>69</v>
      </c>
      <c r="AE12" s="88" t="s">
        <v>104</v>
      </c>
      <c r="AF12" s="88" t="s">
        <v>40</v>
      </c>
      <c r="AG12" s="88" t="s">
        <v>98</v>
      </c>
      <c r="AH12" s="88" t="s">
        <v>184</v>
      </c>
      <c r="AI12" s="88" t="s">
        <v>143</v>
      </c>
      <c r="AJ12" s="88" t="s">
        <v>72</v>
      </c>
    </row>
    <row r="13" spans="1:36" ht="19.95" customHeight="1" x14ac:dyDescent="0.35">
      <c r="A13" s="89" t="s">
        <v>554</v>
      </c>
      <c r="B13" s="91">
        <v>0.05</v>
      </c>
      <c r="C13" s="91" t="s">
        <v>170</v>
      </c>
      <c r="D13" s="91" t="s">
        <v>119</v>
      </c>
      <c r="E13" s="91" t="s">
        <v>119</v>
      </c>
      <c r="F13" s="91" t="s">
        <v>168</v>
      </c>
      <c r="G13" s="91" t="s">
        <v>170</v>
      </c>
      <c r="H13" s="91" t="s">
        <v>188</v>
      </c>
      <c r="I13" s="91" t="s">
        <v>168</v>
      </c>
      <c r="J13" s="91" t="s">
        <v>188</v>
      </c>
      <c r="K13" s="91" t="s">
        <v>168</v>
      </c>
      <c r="L13" s="91" t="s">
        <v>181</v>
      </c>
      <c r="M13" s="91" t="s">
        <v>119</v>
      </c>
      <c r="N13" s="91" t="s">
        <v>122</v>
      </c>
      <c r="O13" s="91" t="s">
        <v>181</v>
      </c>
      <c r="P13" s="91" t="s">
        <v>188</v>
      </c>
      <c r="Q13" s="91" t="s">
        <v>127</v>
      </c>
      <c r="R13" s="91" t="s">
        <v>124</v>
      </c>
      <c r="S13" s="91" t="s">
        <v>119</v>
      </c>
      <c r="T13" s="91" t="s">
        <v>122</v>
      </c>
      <c r="U13" s="91" t="s">
        <v>147</v>
      </c>
      <c r="V13" s="91" t="s">
        <v>124</v>
      </c>
      <c r="W13" s="91" t="s">
        <v>127</v>
      </c>
      <c r="X13" s="91" t="s">
        <v>181</v>
      </c>
      <c r="Y13" s="91" t="s">
        <v>127</v>
      </c>
      <c r="Z13" s="91" t="s">
        <v>121</v>
      </c>
      <c r="AA13" s="91" t="s">
        <v>112</v>
      </c>
      <c r="AB13" s="91" t="s">
        <v>152</v>
      </c>
      <c r="AC13" s="91" t="s">
        <v>127</v>
      </c>
      <c r="AD13" s="91" t="s">
        <v>149</v>
      </c>
      <c r="AE13" s="91">
        <v>0.21</v>
      </c>
      <c r="AF13" s="91" t="s">
        <v>168</v>
      </c>
      <c r="AG13" s="91" t="s">
        <v>127</v>
      </c>
      <c r="AH13" s="91" t="s">
        <v>170</v>
      </c>
      <c r="AI13" s="91" t="s">
        <v>188</v>
      </c>
      <c r="AJ13" s="91" t="s">
        <v>170</v>
      </c>
    </row>
    <row r="14" spans="1:36" x14ac:dyDescent="0.3">
      <c r="B14" s="5">
        <f>(B9)+(B11)+(B13)</f>
        <v>1</v>
      </c>
      <c r="C14" s="5">
        <f t="shared" ref="C14:AJ14" si="0">(C9)+(C11)+(C13)</f>
        <v>0.99999999999999989</v>
      </c>
      <c r="D14" s="5">
        <f t="shared" si="0"/>
        <v>1</v>
      </c>
      <c r="E14" s="5">
        <f t="shared" si="0"/>
        <v>1</v>
      </c>
      <c r="F14" s="5">
        <f t="shared" si="0"/>
        <v>1</v>
      </c>
      <c r="G14" s="5">
        <f t="shared" si="0"/>
        <v>1</v>
      </c>
      <c r="H14" s="5">
        <f t="shared" si="0"/>
        <v>1</v>
      </c>
      <c r="I14" s="5">
        <f t="shared" si="0"/>
        <v>1</v>
      </c>
      <c r="J14" s="5">
        <f t="shared" si="0"/>
        <v>1</v>
      </c>
      <c r="K14" s="5">
        <f t="shared" si="0"/>
        <v>1</v>
      </c>
      <c r="L14" s="5">
        <f t="shared" si="0"/>
        <v>1</v>
      </c>
      <c r="M14" s="5">
        <f t="shared" si="0"/>
        <v>1</v>
      </c>
      <c r="N14" s="5">
        <f t="shared" si="0"/>
        <v>0.99999999999999989</v>
      </c>
      <c r="O14" s="5">
        <f t="shared" si="0"/>
        <v>1</v>
      </c>
      <c r="P14" s="5">
        <f t="shared" si="0"/>
        <v>1</v>
      </c>
      <c r="Q14" s="5">
        <f t="shared" si="0"/>
        <v>1</v>
      </c>
      <c r="R14" s="5">
        <f t="shared" si="0"/>
        <v>1</v>
      </c>
      <c r="S14" s="5">
        <f t="shared" si="0"/>
        <v>1</v>
      </c>
      <c r="T14" s="5">
        <f t="shared" si="0"/>
        <v>1</v>
      </c>
      <c r="U14" s="5">
        <f t="shared" si="0"/>
        <v>1</v>
      </c>
      <c r="V14" s="5">
        <f t="shared" si="0"/>
        <v>1</v>
      </c>
      <c r="W14" s="5">
        <f t="shared" si="0"/>
        <v>1.01</v>
      </c>
      <c r="X14" s="5">
        <f t="shared" si="0"/>
        <v>1</v>
      </c>
      <c r="Y14" s="5">
        <f t="shared" si="0"/>
        <v>1</v>
      </c>
      <c r="Z14" s="5">
        <f t="shared" si="0"/>
        <v>1</v>
      </c>
      <c r="AA14" s="5">
        <f t="shared" si="0"/>
        <v>1.01</v>
      </c>
      <c r="AB14" s="5">
        <f t="shared" si="0"/>
        <v>1.01</v>
      </c>
      <c r="AC14" s="5">
        <f t="shared" si="0"/>
        <v>1</v>
      </c>
      <c r="AD14" s="5">
        <f t="shared" si="0"/>
        <v>1</v>
      </c>
      <c r="AE14" s="5">
        <f t="shared" si="0"/>
        <v>1</v>
      </c>
      <c r="AF14" s="5">
        <f t="shared" si="0"/>
        <v>1</v>
      </c>
      <c r="AG14" s="5">
        <f t="shared" si="0"/>
        <v>1</v>
      </c>
      <c r="AH14" s="5">
        <f t="shared" si="0"/>
        <v>1</v>
      </c>
      <c r="AI14" s="5">
        <f t="shared" si="0"/>
        <v>1</v>
      </c>
      <c r="AJ14" s="5">
        <f t="shared" si="0"/>
        <v>1.01</v>
      </c>
    </row>
  </sheetData>
  <sheetProtection algorithmName="SHA-512" hashValue="e0Noi5NDdjTCh3fcDDX+rcDEkhCOLxfb4shCKODtNC6Rt0LkgA57BGQYVOIrqFEMHQ/Z8rVL1qiQjn+5QEXekA==" saltValue="8Wi/PYWm4tVYmLQ+MIb7VA==" spinCount="100000" sheet="1" objects="1" scenarios="1"/>
  <mergeCells count="9">
    <mergeCell ref="R4:AB4"/>
    <mergeCell ref="AC4:AF4"/>
    <mergeCell ref="AG4:AJ4"/>
    <mergeCell ref="A3:E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AJ14"/>
  <sheetViews>
    <sheetView showGridLines="0" workbookViewId="0"/>
  </sheetViews>
  <sheetFormatPr defaultRowHeight="14.4" x14ac:dyDescent="0.3"/>
  <cols>
    <col min="1" max="1" width="52.3320312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59.4" customHeight="1" x14ac:dyDescent="0.3">
      <c r="A3" s="176" t="s">
        <v>677</v>
      </c>
      <c r="B3" s="176"/>
      <c r="C3" s="176"/>
      <c r="D3" s="92"/>
      <c r="E3" s="92"/>
      <c r="F3" s="92"/>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94.8"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384</v>
      </c>
      <c r="E7" s="90" t="s">
        <v>53</v>
      </c>
      <c r="F7" s="90" t="s">
        <v>290</v>
      </c>
      <c r="G7" s="90" t="s">
        <v>23</v>
      </c>
      <c r="H7" s="90" t="s">
        <v>144</v>
      </c>
      <c r="I7" s="90" t="s">
        <v>22</v>
      </c>
      <c r="J7" s="90" t="s">
        <v>291</v>
      </c>
      <c r="K7" s="90" t="s">
        <v>58</v>
      </c>
      <c r="L7" s="90" t="s">
        <v>220</v>
      </c>
      <c r="M7" s="90" t="s">
        <v>221</v>
      </c>
      <c r="N7" s="90" t="s">
        <v>292</v>
      </c>
      <c r="O7" s="90" t="s">
        <v>60</v>
      </c>
      <c r="P7" s="90" t="s">
        <v>223</v>
      </c>
      <c r="Q7" s="90" t="s">
        <v>246</v>
      </c>
      <c r="R7" s="90" t="s">
        <v>63</v>
      </c>
      <c r="S7" s="90" t="s">
        <v>322</v>
      </c>
      <c r="T7" s="90" t="s">
        <v>295</v>
      </c>
      <c r="U7" s="90" t="s">
        <v>226</v>
      </c>
      <c r="V7" s="90" t="s">
        <v>37</v>
      </c>
      <c r="W7" s="90" t="s">
        <v>136</v>
      </c>
      <c r="X7" s="90" t="s">
        <v>42</v>
      </c>
      <c r="Y7" s="90" t="s">
        <v>184</v>
      </c>
      <c r="Z7" s="90" t="s">
        <v>71</v>
      </c>
      <c r="AA7" s="90" t="s">
        <v>132</v>
      </c>
      <c r="AB7" s="90" t="s">
        <v>72</v>
      </c>
      <c r="AC7" s="90" t="s">
        <v>18</v>
      </c>
      <c r="AD7" s="90" t="s">
        <v>228</v>
      </c>
      <c r="AE7" s="90" t="s">
        <v>75</v>
      </c>
      <c r="AF7" s="90" t="s">
        <v>323</v>
      </c>
      <c r="AG7" s="90" t="s">
        <v>229</v>
      </c>
      <c r="AH7" s="90" t="s">
        <v>78</v>
      </c>
      <c r="AI7" s="90" t="s">
        <v>141</v>
      </c>
      <c r="AJ7" s="90" t="s">
        <v>80</v>
      </c>
    </row>
    <row r="8" spans="1:36" ht="19.95" customHeight="1" x14ac:dyDescent="0.35">
      <c r="A8" s="87" t="s">
        <v>564</v>
      </c>
      <c r="B8" s="88" t="s">
        <v>576</v>
      </c>
      <c r="C8" s="88" t="s">
        <v>464</v>
      </c>
      <c r="D8" s="88" t="s">
        <v>354</v>
      </c>
      <c r="E8" s="88" t="s">
        <v>221</v>
      </c>
      <c r="F8" s="88" t="s">
        <v>282</v>
      </c>
      <c r="G8" s="88" t="s">
        <v>68</v>
      </c>
      <c r="H8" s="88" t="s">
        <v>195</v>
      </c>
      <c r="I8" s="88" t="s">
        <v>350</v>
      </c>
      <c r="J8" s="88" t="s">
        <v>501</v>
      </c>
      <c r="K8" s="88" t="s">
        <v>456</v>
      </c>
      <c r="L8" s="88" t="s">
        <v>577</v>
      </c>
      <c r="M8" s="88" t="s">
        <v>83</v>
      </c>
      <c r="N8" s="88" t="s">
        <v>259</v>
      </c>
      <c r="O8" s="88" t="s">
        <v>66</v>
      </c>
      <c r="P8" s="88" t="s">
        <v>56</v>
      </c>
      <c r="Q8" s="88" t="s">
        <v>337</v>
      </c>
      <c r="R8" s="88" t="s">
        <v>78</v>
      </c>
      <c r="S8" s="88" t="s">
        <v>86</v>
      </c>
      <c r="T8" s="88" t="s">
        <v>276</v>
      </c>
      <c r="U8" s="88" t="s">
        <v>177</v>
      </c>
      <c r="V8" s="88" t="s">
        <v>240</v>
      </c>
      <c r="W8" s="88" t="s">
        <v>142</v>
      </c>
      <c r="X8" s="88" t="s">
        <v>42</v>
      </c>
      <c r="Y8" s="88" t="s">
        <v>101</v>
      </c>
      <c r="Z8" s="88" t="s">
        <v>71</v>
      </c>
      <c r="AA8" s="88" t="s">
        <v>95</v>
      </c>
      <c r="AB8" s="88" t="s">
        <v>161</v>
      </c>
      <c r="AC8" s="88" t="s">
        <v>578</v>
      </c>
      <c r="AD8" s="88" t="s">
        <v>455</v>
      </c>
      <c r="AE8" s="88" t="s">
        <v>179</v>
      </c>
      <c r="AF8" s="88" t="s">
        <v>261</v>
      </c>
      <c r="AG8" s="88" t="s">
        <v>495</v>
      </c>
      <c r="AH8" s="88" t="s">
        <v>74</v>
      </c>
      <c r="AI8" s="88" t="s">
        <v>179</v>
      </c>
      <c r="AJ8" s="88" t="s">
        <v>36</v>
      </c>
    </row>
    <row r="9" spans="1:36" ht="19.95" customHeight="1" x14ac:dyDescent="0.35">
      <c r="A9" s="89" t="s">
        <v>565</v>
      </c>
      <c r="B9" s="90" t="s">
        <v>359</v>
      </c>
      <c r="C9" s="90" t="s">
        <v>212</v>
      </c>
      <c r="D9" s="90" t="s">
        <v>128</v>
      </c>
      <c r="E9" s="90" t="s">
        <v>499</v>
      </c>
      <c r="F9" s="90" t="s">
        <v>362</v>
      </c>
      <c r="G9" s="90" t="s">
        <v>117</v>
      </c>
      <c r="H9" s="90" t="s">
        <v>270</v>
      </c>
      <c r="I9" s="90" t="s">
        <v>359</v>
      </c>
      <c r="J9" s="90" t="s">
        <v>197</v>
      </c>
      <c r="K9" s="90" t="s">
        <v>307</v>
      </c>
      <c r="L9" s="90" t="s">
        <v>500</v>
      </c>
      <c r="M9" s="90" t="s">
        <v>270</v>
      </c>
      <c r="N9" s="90" t="s">
        <v>316</v>
      </c>
      <c r="O9" s="90" t="s">
        <v>197</v>
      </c>
      <c r="P9" s="90" t="s">
        <v>205</v>
      </c>
      <c r="Q9" s="90" t="s">
        <v>270</v>
      </c>
      <c r="R9" s="90" t="s">
        <v>189</v>
      </c>
      <c r="S9" s="90" t="s">
        <v>267</v>
      </c>
      <c r="T9" s="90" t="s">
        <v>426</v>
      </c>
      <c r="U9" s="90" t="s">
        <v>336</v>
      </c>
      <c r="V9" s="90" t="s">
        <v>436</v>
      </c>
      <c r="W9" s="90" t="s">
        <v>170</v>
      </c>
      <c r="X9" s="90" t="s">
        <v>428</v>
      </c>
      <c r="Y9" s="90" t="s">
        <v>269</v>
      </c>
      <c r="Z9" s="90" t="s">
        <v>426</v>
      </c>
      <c r="AA9" s="90" t="s">
        <v>267</v>
      </c>
      <c r="AB9" s="90" t="s">
        <v>362</v>
      </c>
      <c r="AC9" s="90" t="s">
        <v>189</v>
      </c>
      <c r="AD9" s="90" t="s">
        <v>437</v>
      </c>
      <c r="AE9" s="90" t="s">
        <v>255</v>
      </c>
      <c r="AF9" s="90" t="s">
        <v>153</v>
      </c>
      <c r="AG9" s="90" t="s">
        <v>459</v>
      </c>
      <c r="AH9" s="90" t="s">
        <v>427</v>
      </c>
      <c r="AI9" s="90" t="s">
        <v>390</v>
      </c>
      <c r="AJ9" s="90" t="s">
        <v>249</v>
      </c>
    </row>
    <row r="10" spans="1:36" ht="19.95" customHeight="1" x14ac:dyDescent="0.35">
      <c r="A10" s="87" t="s">
        <v>555</v>
      </c>
      <c r="B10" s="88" t="s">
        <v>579</v>
      </c>
      <c r="C10" s="88" t="s">
        <v>258</v>
      </c>
      <c r="D10" s="88" t="s">
        <v>448</v>
      </c>
      <c r="E10" s="88" t="s">
        <v>236</v>
      </c>
      <c r="F10" s="88" t="s">
        <v>329</v>
      </c>
      <c r="G10" s="88" t="s">
        <v>314</v>
      </c>
      <c r="H10" s="88" t="s">
        <v>175</v>
      </c>
      <c r="I10" s="88" t="s">
        <v>191</v>
      </c>
      <c r="J10" s="88" t="s">
        <v>317</v>
      </c>
      <c r="K10" s="88" t="s">
        <v>60</v>
      </c>
      <c r="L10" s="88" t="s">
        <v>301</v>
      </c>
      <c r="M10" s="88" t="s">
        <v>135</v>
      </c>
      <c r="N10" s="88" t="s">
        <v>340</v>
      </c>
      <c r="O10" s="88" t="s">
        <v>242</v>
      </c>
      <c r="P10" s="88" t="s">
        <v>130</v>
      </c>
      <c r="Q10" s="88" t="s">
        <v>244</v>
      </c>
      <c r="R10" s="88" t="s">
        <v>313</v>
      </c>
      <c r="S10" s="88" t="s">
        <v>158</v>
      </c>
      <c r="T10" s="88" t="s">
        <v>142</v>
      </c>
      <c r="U10" s="88" t="s">
        <v>42</v>
      </c>
      <c r="V10" s="88" t="s">
        <v>102</v>
      </c>
      <c r="W10" s="88" t="s">
        <v>239</v>
      </c>
      <c r="X10" s="88" t="s">
        <v>97</v>
      </c>
      <c r="Y10" s="88" t="s">
        <v>101</v>
      </c>
      <c r="Z10" s="88" t="s">
        <v>97</v>
      </c>
      <c r="AA10" s="88" t="s">
        <v>75</v>
      </c>
      <c r="AB10" s="88" t="s">
        <v>163</v>
      </c>
      <c r="AC10" s="88" t="s">
        <v>90</v>
      </c>
      <c r="AD10" s="88" t="s">
        <v>71</v>
      </c>
      <c r="AE10" s="88" t="s">
        <v>71</v>
      </c>
      <c r="AF10" s="88" t="s">
        <v>580</v>
      </c>
      <c r="AG10" s="88" t="s">
        <v>135</v>
      </c>
      <c r="AH10" s="88" t="s">
        <v>91</v>
      </c>
      <c r="AI10" s="88" t="s">
        <v>102</v>
      </c>
      <c r="AJ10" s="88" t="s">
        <v>514</v>
      </c>
    </row>
    <row r="11" spans="1:36" ht="19.95" customHeight="1" x14ac:dyDescent="0.35">
      <c r="A11" s="89" t="s">
        <v>563</v>
      </c>
      <c r="B11" s="90" t="s">
        <v>250</v>
      </c>
      <c r="C11" s="90" t="s">
        <v>110</v>
      </c>
      <c r="D11" s="90" t="s">
        <v>248</v>
      </c>
      <c r="E11" s="90" t="s">
        <v>148</v>
      </c>
      <c r="F11" s="90" t="s">
        <v>249</v>
      </c>
      <c r="G11" s="90" t="s">
        <v>306</v>
      </c>
      <c r="H11" s="90" t="s">
        <v>249</v>
      </c>
      <c r="I11" s="90" t="s">
        <v>116</v>
      </c>
      <c r="J11" s="90" t="s">
        <v>267</v>
      </c>
      <c r="K11" s="90" t="s">
        <v>268</v>
      </c>
      <c r="L11" s="90" t="s">
        <v>107</v>
      </c>
      <c r="M11" s="90" t="s">
        <v>250</v>
      </c>
      <c r="N11" s="90" t="s">
        <v>251</v>
      </c>
      <c r="O11" s="90" t="s">
        <v>107</v>
      </c>
      <c r="P11" s="90" t="s">
        <v>110</v>
      </c>
      <c r="Q11" s="90" t="s">
        <v>248</v>
      </c>
      <c r="R11" s="90" t="s">
        <v>147</v>
      </c>
      <c r="S11" s="90" t="s">
        <v>154</v>
      </c>
      <c r="T11" s="90" t="s">
        <v>188</v>
      </c>
      <c r="U11" s="90" t="s">
        <v>114</v>
      </c>
      <c r="V11" s="90" t="s">
        <v>119</v>
      </c>
      <c r="W11" s="90" t="s">
        <v>406</v>
      </c>
      <c r="X11" s="90" t="s">
        <v>121</v>
      </c>
      <c r="Y11" s="90" t="s">
        <v>249</v>
      </c>
      <c r="Z11" s="90" t="s">
        <v>120</v>
      </c>
      <c r="AA11" s="90" t="s">
        <v>390</v>
      </c>
      <c r="AB11" s="90" t="s">
        <v>109</v>
      </c>
      <c r="AC11" s="90" t="s">
        <v>149</v>
      </c>
      <c r="AD11" s="90" t="s">
        <v>181</v>
      </c>
      <c r="AE11" s="90" t="s">
        <v>425</v>
      </c>
      <c r="AF11" s="90" t="s">
        <v>128</v>
      </c>
      <c r="AG11" s="90" t="s">
        <v>151</v>
      </c>
      <c r="AH11" s="90" t="s">
        <v>125</v>
      </c>
      <c r="AI11" s="90" t="s">
        <v>267</v>
      </c>
      <c r="AJ11" s="90" t="s">
        <v>361</v>
      </c>
    </row>
    <row r="12" spans="1:36" ht="19.95" customHeight="1" x14ac:dyDescent="0.35">
      <c r="A12" s="87" t="s">
        <v>553</v>
      </c>
      <c r="B12" s="88" t="s">
        <v>317</v>
      </c>
      <c r="C12" s="88" t="s">
        <v>90</v>
      </c>
      <c r="D12" s="88" t="s">
        <v>242</v>
      </c>
      <c r="E12" s="88" t="s">
        <v>192</v>
      </c>
      <c r="F12" s="88" t="s">
        <v>161</v>
      </c>
      <c r="G12" s="88" t="s">
        <v>70</v>
      </c>
      <c r="H12" s="88" t="s">
        <v>141</v>
      </c>
      <c r="I12" s="88" t="s">
        <v>203</v>
      </c>
      <c r="J12" s="88" t="s">
        <v>45</v>
      </c>
      <c r="K12" s="88" t="s">
        <v>87</v>
      </c>
      <c r="L12" s="88" t="s">
        <v>69</v>
      </c>
      <c r="M12" s="88" t="s">
        <v>69</v>
      </c>
      <c r="N12" s="88" t="s">
        <v>91</v>
      </c>
      <c r="O12" s="88" t="s">
        <v>79</v>
      </c>
      <c r="P12" s="88" t="s">
        <v>42</v>
      </c>
      <c r="Q12" s="88" t="s">
        <v>98</v>
      </c>
      <c r="R12" s="88" t="s">
        <v>79</v>
      </c>
      <c r="S12" s="88" t="s">
        <v>75</v>
      </c>
      <c r="T12" s="88" t="s">
        <v>99</v>
      </c>
      <c r="U12" s="88" t="s">
        <v>192</v>
      </c>
      <c r="V12" s="88" t="s">
        <v>101</v>
      </c>
      <c r="W12" s="88" t="s">
        <v>163</v>
      </c>
      <c r="X12" s="88" t="s">
        <v>97</v>
      </c>
      <c r="Y12" s="88" t="s">
        <v>104</v>
      </c>
      <c r="Z12" s="88" t="s">
        <v>97</v>
      </c>
      <c r="AA12" s="88" t="s">
        <v>99</v>
      </c>
      <c r="AB12" s="88" t="s">
        <v>102</v>
      </c>
      <c r="AC12" s="88" t="s">
        <v>91</v>
      </c>
      <c r="AD12" s="88" t="s">
        <v>99</v>
      </c>
      <c r="AE12" s="88" t="s">
        <v>102</v>
      </c>
      <c r="AF12" s="88" t="s">
        <v>301</v>
      </c>
      <c r="AG12" s="88" t="s">
        <v>40</v>
      </c>
      <c r="AH12" s="88" t="s">
        <v>102</v>
      </c>
      <c r="AI12" s="88" t="s">
        <v>143</v>
      </c>
      <c r="AJ12" s="88" t="s">
        <v>137</v>
      </c>
    </row>
    <row r="13" spans="1:36" ht="19.95" customHeight="1" x14ac:dyDescent="0.35">
      <c r="A13" s="89" t="s">
        <v>554</v>
      </c>
      <c r="B13" s="91" t="s">
        <v>123</v>
      </c>
      <c r="C13" s="91" t="s">
        <v>122</v>
      </c>
      <c r="D13" s="91" t="s">
        <v>170</v>
      </c>
      <c r="E13" s="91" t="s">
        <v>170</v>
      </c>
      <c r="F13" s="91" t="s">
        <v>123</v>
      </c>
      <c r="G13" s="91" t="s">
        <v>122</v>
      </c>
      <c r="H13" s="91" t="s">
        <v>170</v>
      </c>
      <c r="I13" s="91" t="s">
        <v>170</v>
      </c>
      <c r="J13" s="91" t="s">
        <v>170</v>
      </c>
      <c r="K13" s="91">
        <v>0.1</v>
      </c>
      <c r="L13" s="91" t="s">
        <v>123</v>
      </c>
      <c r="M13" s="91" t="s">
        <v>122</v>
      </c>
      <c r="N13" s="91" t="s">
        <v>115</v>
      </c>
      <c r="O13" s="91" t="s">
        <v>181</v>
      </c>
      <c r="P13" s="91" t="s">
        <v>170</v>
      </c>
      <c r="Q13" s="91" t="s">
        <v>168</v>
      </c>
      <c r="R13" s="91" t="s">
        <v>188</v>
      </c>
      <c r="S13" s="91" t="s">
        <v>115</v>
      </c>
      <c r="T13" s="91" t="s">
        <v>124</v>
      </c>
      <c r="U13" s="91" t="s">
        <v>113</v>
      </c>
      <c r="V13" s="91" t="s">
        <v>168</v>
      </c>
      <c r="W13" s="91" t="s">
        <v>149</v>
      </c>
      <c r="X13" s="91" t="s">
        <v>121</v>
      </c>
      <c r="Y13" s="91" t="s">
        <v>271</v>
      </c>
      <c r="Z13" s="91" t="s">
        <v>127</v>
      </c>
      <c r="AA13" s="91" t="s">
        <v>168</v>
      </c>
      <c r="AB13" s="91" t="s">
        <v>170</v>
      </c>
      <c r="AC13" s="91" t="s">
        <v>181</v>
      </c>
      <c r="AD13" s="91" t="s">
        <v>124</v>
      </c>
      <c r="AE13" s="91">
        <v>0.11</v>
      </c>
      <c r="AF13" s="91">
        <v>0.14000000000000001</v>
      </c>
      <c r="AG13" s="91" t="s">
        <v>181</v>
      </c>
      <c r="AH13" s="91" t="s">
        <v>124</v>
      </c>
      <c r="AI13" s="91" t="s">
        <v>181</v>
      </c>
      <c r="AJ13" s="91" t="s">
        <v>147</v>
      </c>
    </row>
    <row r="14" spans="1:36" x14ac:dyDescent="0.3">
      <c r="B14" s="5">
        <f>(B9)+(B11)+(B13)</f>
        <v>0.99999999999999989</v>
      </c>
      <c r="C14" s="5">
        <f t="shared" ref="C14:AJ14" si="0">(C9)+(C11)+(C13)</f>
        <v>1</v>
      </c>
      <c r="D14" s="5">
        <f t="shared" si="0"/>
        <v>0.99999999999999989</v>
      </c>
      <c r="E14" s="5">
        <f t="shared" si="0"/>
        <v>0.99999999999999989</v>
      </c>
      <c r="F14" s="5">
        <f t="shared" si="0"/>
        <v>0.99999999999999989</v>
      </c>
      <c r="G14" s="5">
        <f t="shared" si="0"/>
        <v>0.99999999999999989</v>
      </c>
      <c r="H14" s="5">
        <f t="shared" si="0"/>
        <v>0.99999999999999989</v>
      </c>
      <c r="I14" s="5">
        <f t="shared" si="0"/>
        <v>0.99999999999999989</v>
      </c>
      <c r="J14" s="5">
        <f t="shared" si="0"/>
        <v>0.99999999999999989</v>
      </c>
      <c r="K14" s="5">
        <f t="shared" si="0"/>
        <v>0.99999999999999989</v>
      </c>
      <c r="L14" s="5">
        <f t="shared" si="0"/>
        <v>1</v>
      </c>
      <c r="M14" s="5">
        <f t="shared" si="0"/>
        <v>0.99999999999999989</v>
      </c>
      <c r="N14" s="5">
        <f t="shared" si="0"/>
        <v>1</v>
      </c>
      <c r="O14" s="5">
        <f t="shared" si="0"/>
        <v>1</v>
      </c>
      <c r="P14" s="5">
        <f t="shared" si="0"/>
        <v>0.99</v>
      </c>
      <c r="Q14" s="5">
        <f t="shared" si="0"/>
        <v>1</v>
      </c>
      <c r="R14" s="5">
        <f t="shared" si="0"/>
        <v>1</v>
      </c>
      <c r="S14" s="5">
        <f t="shared" si="0"/>
        <v>1</v>
      </c>
      <c r="T14" s="5">
        <f t="shared" si="0"/>
        <v>1</v>
      </c>
      <c r="U14" s="5">
        <f t="shared" si="0"/>
        <v>1</v>
      </c>
      <c r="V14" s="5">
        <f t="shared" si="0"/>
        <v>1</v>
      </c>
      <c r="W14" s="5">
        <f t="shared" si="0"/>
        <v>0.99</v>
      </c>
      <c r="X14" s="5">
        <f t="shared" si="0"/>
        <v>1</v>
      </c>
      <c r="Y14" s="5">
        <f t="shared" si="0"/>
        <v>1</v>
      </c>
      <c r="Z14" s="5">
        <f t="shared" si="0"/>
        <v>0.99</v>
      </c>
      <c r="AA14" s="5">
        <f t="shared" si="0"/>
        <v>0.99</v>
      </c>
      <c r="AB14" s="5">
        <f t="shared" si="0"/>
        <v>0.99999999999999989</v>
      </c>
      <c r="AC14" s="5">
        <f t="shared" si="0"/>
        <v>1</v>
      </c>
      <c r="AD14" s="5">
        <f t="shared" si="0"/>
        <v>1</v>
      </c>
      <c r="AE14" s="5">
        <f t="shared" si="0"/>
        <v>1</v>
      </c>
      <c r="AF14" s="5">
        <f t="shared" si="0"/>
        <v>0.99999999999999989</v>
      </c>
      <c r="AG14" s="5">
        <f t="shared" si="0"/>
        <v>1</v>
      </c>
      <c r="AH14" s="5">
        <f t="shared" si="0"/>
        <v>1</v>
      </c>
      <c r="AI14" s="5">
        <f t="shared" si="0"/>
        <v>1</v>
      </c>
      <c r="AJ14" s="5">
        <f t="shared" si="0"/>
        <v>1</v>
      </c>
    </row>
  </sheetData>
  <sheetProtection algorithmName="SHA-512" hashValue="Ffs+I7HOEyP6XJSsht7ySIAZjkIOz9azuHDZY7QPzxZRv448/ya4u5fRedkTFcWspWmYBl1+8eQwkBFqoVpo3A==" saltValue="qatNpk6lN5+29HlVj2sQVw==" spinCount="100000" sheet="1" objects="1" scenarios="1"/>
  <mergeCells count="9">
    <mergeCell ref="R4:AB4"/>
    <mergeCell ref="AC4:AF4"/>
    <mergeCell ref="AG4:AJ4"/>
    <mergeCell ref="A3:C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sheetPr codeName="Sheet4">
    <pageSetUpPr fitToPage="1"/>
  </sheetPr>
  <dimension ref="A1:AL40"/>
  <sheetViews>
    <sheetView showGridLines="0" zoomScaleNormal="100" workbookViewId="0"/>
  </sheetViews>
  <sheetFormatPr defaultRowHeight="14.4" x14ac:dyDescent="0.3"/>
  <cols>
    <col min="1" max="1" width="48.88671875" customWidth="1"/>
    <col min="2" max="38" width="20.77734375" customWidth="1"/>
  </cols>
  <sheetData>
    <row r="1" spans="1:38" ht="21" x14ac:dyDescent="0.4">
      <c r="A1" s="26" t="str">
        <f>HYPERLINK("#Contents!A1","Return to Contents")</f>
        <v>Return to Contents</v>
      </c>
    </row>
    <row r="2" spans="1:38" ht="64.8" customHeight="1" x14ac:dyDescent="0.4">
      <c r="B2" s="171" t="s">
        <v>658</v>
      </c>
      <c r="C2" s="171"/>
      <c r="D2" s="171"/>
      <c r="E2" s="171"/>
      <c r="F2" s="171"/>
      <c r="G2" s="77"/>
      <c r="H2" s="77"/>
      <c r="I2" s="77"/>
      <c r="J2" s="77"/>
      <c r="K2" s="77"/>
      <c r="L2" s="77"/>
      <c r="M2" s="77"/>
      <c r="N2" s="77"/>
      <c r="O2" s="77"/>
      <c r="P2" s="78"/>
      <c r="Q2" s="78"/>
    </row>
    <row r="3" spans="1:38" ht="77.400000000000006" customHeight="1" x14ac:dyDescent="0.4">
      <c r="A3" s="172" t="s">
        <v>640</v>
      </c>
      <c r="B3" s="172"/>
      <c r="C3" s="172"/>
      <c r="D3" s="172"/>
      <c r="E3" s="172"/>
      <c r="F3" s="79"/>
      <c r="G3" s="79"/>
      <c r="H3" s="79"/>
      <c r="I3" s="79"/>
      <c r="J3" s="79"/>
      <c r="K3" s="79"/>
      <c r="L3" s="79"/>
      <c r="M3" s="79"/>
      <c r="N3" s="79"/>
      <c r="O3" s="79"/>
      <c r="P3" s="79"/>
      <c r="Q3" s="79"/>
      <c r="R3" s="79"/>
      <c r="S3" s="79"/>
      <c r="T3" s="79"/>
      <c r="U3" s="79"/>
      <c r="V3" s="79"/>
      <c r="W3" s="79"/>
      <c r="X3" s="79"/>
      <c r="Y3" s="79"/>
      <c r="Z3" s="79"/>
      <c r="AA3" s="79"/>
      <c r="AB3" s="79"/>
      <c r="AC3" s="79"/>
      <c r="AD3" s="79"/>
      <c r="AE3" s="80"/>
      <c r="AF3" s="80"/>
      <c r="AH3" s="79"/>
    </row>
    <row r="4" spans="1:38" ht="18" customHeight="1" x14ac:dyDescent="0.3">
      <c r="A4" s="81"/>
      <c r="B4" s="112"/>
      <c r="C4" s="107"/>
      <c r="D4" s="114"/>
      <c r="E4" s="168" t="s">
        <v>215</v>
      </c>
      <c r="F4" s="170"/>
      <c r="G4" s="169" t="s">
        <v>641</v>
      </c>
      <c r="H4" s="169"/>
      <c r="I4" s="169"/>
      <c r="J4" s="169"/>
      <c r="K4" s="169"/>
      <c r="L4" s="168" t="s">
        <v>642</v>
      </c>
      <c r="M4" s="169"/>
      <c r="N4" s="170"/>
      <c r="O4" s="169" t="s">
        <v>643</v>
      </c>
      <c r="P4" s="169"/>
      <c r="Q4" s="169"/>
      <c r="R4" s="169"/>
      <c r="S4" s="169"/>
      <c r="T4" s="173" t="s">
        <v>644</v>
      </c>
      <c r="U4" s="174"/>
      <c r="V4" s="174"/>
      <c r="W4" s="174"/>
      <c r="X4" s="174"/>
      <c r="Y4" s="174"/>
      <c r="Z4" s="174"/>
      <c r="AA4" s="174"/>
      <c r="AB4" s="174"/>
      <c r="AC4" s="174"/>
      <c r="AD4" s="175"/>
      <c r="AE4" s="169" t="s">
        <v>605</v>
      </c>
      <c r="AF4" s="169"/>
      <c r="AG4" s="169"/>
      <c r="AH4" s="169"/>
      <c r="AI4" s="168" t="s">
        <v>645</v>
      </c>
      <c r="AJ4" s="169"/>
      <c r="AK4" s="169"/>
      <c r="AL4" s="170"/>
    </row>
    <row r="5" spans="1:38" ht="98.4" customHeight="1" x14ac:dyDescent="0.3">
      <c r="A5" s="113" t="s">
        <v>672</v>
      </c>
      <c r="B5" s="83" t="s">
        <v>646</v>
      </c>
      <c r="C5" s="108" t="s">
        <v>659</v>
      </c>
      <c r="D5" s="83" t="s">
        <v>647</v>
      </c>
      <c r="E5" s="104" t="s">
        <v>1</v>
      </c>
      <c r="F5" s="105" t="s">
        <v>2</v>
      </c>
      <c r="G5" s="84" t="s">
        <v>608</v>
      </c>
      <c r="H5" s="84" t="s">
        <v>609</v>
      </c>
      <c r="I5" s="84" t="s">
        <v>610</v>
      </c>
      <c r="J5" s="84" t="s">
        <v>611</v>
      </c>
      <c r="K5" s="84" t="s">
        <v>612</v>
      </c>
      <c r="L5" s="104" t="s">
        <v>613</v>
      </c>
      <c r="M5" s="84" t="s">
        <v>614</v>
      </c>
      <c r="N5" s="105" t="s">
        <v>615</v>
      </c>
      <c r="O5" s="85" t="s">
        <v>648</v>
      </c>
      <c r="P5" s="85" t="s">
        <v>649</v>
      </c>
      <c r="Q5" s="85" t="s">
        <v>650</v>
      </c>
      <c r="R5" s="85" t="s">
        <v>651</v>
      </c>
      <c r="S5" s="85" t="s">
        <v>652</v>
      </c>
      <c r="T5" s="104" t="s">
        <v>3</v>
      </c>
      <c r="U5" s="84" t="s">
        <v>4</v>
      </c>
      <c r="V5" s="84" t="s">
        <v>5</v>
      </c>
      <c r="W5" s="84" t="s">
        <v>6</v>
      </c>
      <c r="X5" s="84" t="s">
        <v>7</v>
      </c>
      <c r="Y5" s="84" t="s">
        <v>8</v>
      </c>
      <c r="Z5" s="84" t="s">
        <v>9</v>
      </c>
      <c r="AA5" s="84" t="s">
        <v>10</v>
      </c>
      <c r="AB5" s="84" t="s">
        <v>11</v>
      </c>
      <c r="AC5" s="84" t="s">
        <v>622</v>
      </c>
      <c r="AD5" s="105" t="s">
        <v>623</v>
      </c>
      <c r="AE5" s="84" t="s">
        <v>624</v>
      </c>
      <c r="AF5" s="84" t="s">
        <v>653</v>
      </c>
      <c r="AG5" s="84" t="s">
        <v>626</v>
      </c>
      <c r="AH5" s="84" t="s">
        <v>627</v>
      </c>
      <c r="AI5" s="104" t="s">
        <v>12</v>
      </c>
      <c r="AJ5" s="86" t="s">
        <v>13</v>
      </c>
      <c r="AK5" s="84" t="s">
        <v>655</v>
      </c>
      <c r="AL5" s="105" t="s">
        <v>15</v>
      </c>
    </row>
    <row r="6" spans="1:38" ht="19.95" customHeight="1" x14ac:dyDescent="0.35">
      <c r="A6" s="93" t="s">
        <v>50</v>
      </c>
      <c r="B6" s="94">
        <v>999</v>
      </c>
      <c r="C6" s="94"/>
      <c r="D6" s="94">
        <v>999</v>
      </c>
      <c r="E6" s="94">
        <v>482</v>
      </c>
      <c r="F6" s="94">
        <v>516</v>
      </c>
      <c r="G6" s="94">
        <v>282</v>
      </c>
      <c r="H6" s="94">
        <v>212</v>
      </c>
      <c r="I6" s="94">
        <v>172</v>
      </c>
      <c r="J6" s="94">
        <v>159</v>
      </c>
      <c r="K6" s="94">
        <v>175</v>
      </c>
      <c r="L6" s="94">
        <v>381</v>
      </c>
      <c r="M6" s="94">
        <v>393</v>
      </c>
      <c r="N6" s="94">
        <v>228</v>
      </c>
      <c r="O6" s="94">
        <v>204</v>
      </c>
      <c r="P6" s="94">
        <v>224</v>
      </c>
      <c r="Q6" s="94">
        <v>168</v>
      </c>
      <c r="R6" s="94">
        <v>249</v>
      </c>
      <c r="S6" s="94">
        <v>156</v>
      </c>
      <c r="T6" s="94">
        <v>261</v>
      </c>
      <c r="U6" s="94">
        <v>208</v>
      </c>
      <c r="V6" s="94">
        <v>142</v>
      </c>
      <c r="W6" s="94">
        <v>118</v>
      </c>
      <c r="X6" s="94">
        <v>86</v>
      </c>
      <c r="Y6" s="94">
        <v>86</v>
      </c>
      <c r="Z6" s="94">
        <v>20</v>
      </c>
      <c r="AA6" s="94">
        <v>17</v>
      </c>
      <c r="AB6" s="94">
        <v>11</v>
      </c>
      <c r="AC6" s="94">
        <v>29</v>
      </c>
      <c r="AD6" s="94">
        <v>24</v>
      </c>
      <c r="AE6" s="94">
        <v>382</v>
      </c>
      <c r="AF6" s="94">
        <v>172</v>
      </c>
      <c r="AG6" s="94">
        <v>23</v>
      </c>
      <c r="AH6" s="94">
        <v>422</v>
      </c>
      <c r="AI6" s="94">
        <v>373</v>
      </c>
      <c r="AJ6" s="94">
        <v>201</v>
      </c>
      <c r="AK6" s="94">
        <v>13</v>
      </c>
      <c r="AL6" s="94">
        <v>413</v>
      </c>
    </row>
    <row r="7" spans="1:38" ht="19.95" customHeight="1" x14ac:dyDescent="0.35">
      <c r="A7" s="87" t="s">
        <v>3</v>
      </c>
      <c r="B7" s="88">
        <v>265</v>
      </c>
      <c r="C7" s="88"/>
      <c r="D7" s="88">
        <v>283</v>
      </c>
      <c r="E7" s="88">
        <v>123</v>
      </c>
      <c r="F7" s="88">
        <v>142</v>
      </c>
      <c r="G7" s="88">
        <v>75</v>
      </c>
      <c r="H7" s="88">
        <v>75</v>
      </c>
      <c r="I7" s="88">
        <v>50</v>
      </c>
      <c r="J7" s="88">
        <v>26</v>
      </c>
      <c r="K7" s="88">
        <v>40</v>
      </c>
      <c r="L7" s="88">
        <v>105</v>
      </c>
      <c r="M7" s="88">
        <v>111</v>
      </c>
      <c r="N7" s="88">
        <v>49</v>
      </c>
      <c r="O7" s="88">
        <v>40</v>
      </c>
      <c r="P7" s="88">
        <v>27</v>
      </c>
      <c r="Q7" s="88">
        <v>39</v>
      </c>
      <c r="R7" s="88">
        <v>85</v>
      </c>
      <c r="S7" s="88">
        <v>74</v>
      </c>
      <c r="T7" s="88">
        <v>231</v>
      </c>
      <c r="U7" s="88">
        <v>8</v>
      </c>
      <c r="V7" s="88">
        <v>4</v>
      </c>
      <c r="W7" s="88">
        <v>0</v>
      </c>
      <c r="X7" s="88">
        <v>9</v>
      </c>
      <c r="Y7" s="88">
        <v>0</v>
      </c>
      <c r="Z7" s="88">
        <v>2</v>
      </c>
      <c r="AA7" s="88">
        <v>4</v>
      </c>
      <c r="AB7" s="88">
        <v>2</v>
      </c>
      <c r="AC7" s="88">
        <v>0</v>
      </c>
      <c r="AD7" s="88">
        <v>4</v>
      </c>
      <c r="AE7" s="88">
        <v>247</v>
      </c>
      <c r="AF7" s="88">
        <v>6</v>
      </c>
      <c r="AG7" s="88">
        <v>3</v>
      </c>
      <c r="AH7" s="88">
        <v>8</v>
      </c>
      <c r="AI7" s="88">
        <v>216</v>
      </c>
      <c r="AJ7" s="88">
        <v>40</v>
      </c>
      <c r="AK7" s="88">
        <v>3</v>
      </c>
      <c r="AL7" s="88">
        <v>5</v>
      </c>
    </row>
    <row r="8" spans="1:38" ht="19.95" customHeight="1" x14ac:dyDescent="0.35">
      <c r="A8" s="89" t="s">
        <v>582</v>
      </c>
      <c r="B8" s="91">
        <v>0.27</v>
      </c>
      <c r="C8" s="95">
        <v>0.26500000000000001</v>
      </c>
      <c r="D8" s="91">
        <v>0.28000000000000003</v>
      </c>
      <c r="E8" s="91">
        <v>0.25518672199170123</v>
      </c>
      <c r="F8" s="91">
        <v>0.27519379844961239</v>
      </c>
      <c r="G8" s="91">
        <v>0.26595744680851063</v>
      </c>
      <c r="H8" s="91">
        <v>0.35377358490566035</v>
      </c>
      <c r="I8" s="91">
        <v>0.29069767441860467</v>
      </c>
      <c r="J8" s="91">
        <v>0.16352201257861634</v>
      </c>
      <c r="K8" s="91">
        <v>0.22857142857142856</v>
      </c>
      <c r="L8" s="91">
        <v>0.27559055118110237</v>
      </c>
      <c r="M8" s="91">
        <v>0.28244274809160308</v>
      </c>
      <c r="N8" s="91">
        <v>0.21491228070175439</v>
      </c>
      <c r="O8" s="91">
        <v>0.19607843137254902</v>
      </c>
      <c r="P8" s="91">
        <v>0.12053571428571429</v>
      </c>
      <c r="Q8" s="91">
        <v>0.23214285714285715</v>
      </c>
      <c r="R8" s="91">
        <v>0.34136546184738958</v>
      </c>
      <c r="S8" s="91">
        <v>0.47435897435897434</v>
      </c>
      <c r="T8" s="91">
        <v>0.88505747126436785</v>
      </c>
      <c r="U8" s="91">
        <v>3.8461538461538464E-2</v>
      </c>
      <c r="V8" s="91">
        <v>2.8169014084507043E-2</v>
      </c>
      <c r="W8" s="91">
        <v>0</v>
      </c>
      <c r="X8" s="91">
        <v>0.10465116279069768</v>
      </c>
      <c r="Y8" s="91">
        <v>0</v>
      </c>
      <c r="Z8" s="91">
        <v>0.1</v>
      </c>
      <c r="AA8" s="91">
        <v>0.23529411764705882</v>
      </c>
      <c r="AB8" s="91">
        <v>0.18181818181818182</v>
      </c>
      <c r="AC8" s="91">
        <v>0</v>
      </c>
      <c r="AD8" s="91">
        <v>0.16666666666666666</v>
      </c>
      <c r="AE8" s="91">
        <v>0.6465968586387435</v>
      </c>
      <c r="AF8" s="91">
        <v>3.4883720930232558E-2</v>
      </c>
      <c r="AG8" s="91">
        <v>0.13043478260869565</v>
      </c>
      <c r="AH8" s="91">
        <v>1.8957345971563982E-2</v>
      </c>
      <c r="AI8" s="91">
        <v>0.579088471849866</v>
      </c>
      <c r="AJ8" s="91">
        <v>0.19900497512437812</v>
      </c>
      <c r="AK8" s="91">
        <v>0.23076923076923078</v>
      </c>
      <c r="AL8" s="91">
        <v>1.2106537530266344E-2</v>
      </c>
    </row>
    <row r="9" spans="1:38" ht="19.95" customHeight="1" x14ac:dyDescent="0.35">
      <c r="A9" s="87" t="s">
        <v>4</v>
      </c>
      <c r="B9" s="88">
        <v>187</v>
      </c>
      <c r="C9" s="88"/>
      <c r="D9" s="88">
        <v>187</v>
      </c>
      <c r="E9" s="88">
        <v>71</v>
      </c>
      <c r="F9" s="88">
        <v>116</v>
      </c>
      <c r="G9" s="88">
        <v>35</v>
      </c>
      <c r="H9" s="88">
        <v>40</v>
      </c>
      <c r="I9" s="88">
        <v>51</v>
      </c>
      <c r="J9" s="88">
        <v>30</v>
      </c>
      <c r="K9" s="88">
        <v>31</v>
      </c>
      <c r="L9" s="88">
        <v>64</v>
      </c>
      <c r="M9" s="88">
        <v>86</v>
      </c>
      <c r="N9" s="88">
        <v>37</v>
      </c>
      <c r="O9" s="88">
        <v>61</v>
      </c>
      <c r="P9" s="88">
        <v>52</v>
      </c>
      <c r="Q9" s="88">
        <v>16</v>
      </c>
      <c r="R9" s="88">
        <v>32</v>
      </c>
      <c r="S9" s="88">
        <v>26</v>
      </c>
      <c r="T9" s="88">
        <v>0</v>
      </c>
      <c r="U9" s="88">
        <v>146</v>
      </c>
      <c r="V9" s="88">
        <v>0</v>
      </c>
      <c r="W9" s="88">
        <v>16</v>
      </c>
      <c r="X9" s="88">
        <v>0</v>
      </c>
      <c r="Y9" s="88">
        <v>14</v>
      </c>
      <c r="Z9" s="88">
        <v>0</v>
      </c>
      <c r="AA9" s="88">
        <v>0</v>
      </c>
      <c r="AB9" s="88">
        <v>0</v>
      </c>
      <c r="AC9" s="88">
        <v>7</v>
      </c>
      <c r="AD9" s="88">
        <v>4</v>
      </c>
      <c r="AE9" s="88">
        <v>0</v>
      </c>
      <c r="AF9" s="88">
        <v>1</v>
      </c>
      <c r="AG9" s="88">
        <v>3</v>
      </c>
      <c r="AH9" s="88">
        <v>182</v>
      </c>
      <c r="AI9" s="88">
        <v>9</v>
      </c>
      <c r="AJ9" s="88">
        <v>7</v>
      </c>
      <c r="AK9" s="88">
        <v>1</v>
      </c>
      <c r="AL9" s="88">
        <v>170</v>
      </c>
    </row>
    <row r="10" spans="1:38" ht="19.95" customHeight="1" x14ac:dyDescent="0.35">
      <c r="A10" s="89" t="s">
        <v>145</v>
      </c>
      <c r="B10" s="91">
        <v>0.19</v>
      </c>
      <c r="C10" s="95">
        <v>0.187</v>
      </c>
      <c r="D10" s="91">
        <v>0.19</v>
      </c>
      <c r="E10" s="91">
        <v>0.14730290456431536</v>
      </c>
      <c r="F10" s="91">
        <v>0.22480620155038761</v>
      </c>
      <c r="G10" s="91">
        <v>0.12411347517730496</v>
      </c>
      <c r="H10" s="91">
        <v>0.18867924528301888</v>
      </c>
      <c r="I10" s="91">
        <v>0.29651162790697677</v>
      </c>
      <c r="J10" s="91">
        <v>0.18867924528301888</v>
      </c>
      <c r="K10" s="91">
        <v>0.17714285714285713</v>
      </c>
      <c r="L10" s="91">
        <v>0.16797900262467191</v>
      </c>
      <c r="M10" s="91">
        <v>0.21882951653944022</v>
      </c>
      <c r="N10" s="91">
        <v>0.16228070175438597</v>
      </c>
      <c r="O10" s="91">
        <v>0.29901960784313725</v>
      </c>
      <c r="P10" s="91">
        <v>0.23214285714285715</v>
      </c>
      <c r="Q10" s="91">
        <v>9.5238095238095233E-2</v>
      </c>
      <c r="R10" s="91">
        <v>0.12851405622489959</v>
      </c>
      <c r="S10" s="91">
        <v>0.16666666666666666</v>
      </c>
      <c r="T10" s="91">
        <v>0</v>
      </c>
      <c r="U10" s="91">
        <v>0.70192307692307687</v>
      </c>
      <c r="V10" s="91">
        <v>0</v>
      </c>
      <c r="W10" s="91">
        <v>0.13559322033898305</v>
      </c>
      <c r="X10" s="91">
        <v>0</v>
      </c>
      <c r="Y10" s="91">
        <v>0.16279069767441862</v>
      </c>
      <c r="Z10" s="91">
        <v>0</v>
      </c>
      <c r="AA10" s="91">
        <v>0</v>
      </c>
      <c r="AB10" s="91">
        <v>0</v>
      </c>
      <c r="AC10" s="91">
        <v>0.2413793103448276</v>
      </c>
      <c r="AD10" s="91">
        <v>0.16666666666666666</v>
      </c>
      <c r="AE10" s="91">
        <v>0</v>
      </c>
      <c r="AF10" s="91">
        <v>5.8139534883720929E-3</v>
      </c>
      <c r="AG10" s="91">
        <v>0.13043478260869565</v>
      </c>
      <c r="AH10" s="91">
        <v>0.43127962085308058</v>
      </c>
      <c r="AI10" s="91">
        <v>2.4128686327077747E-2</v>
      </c>
      <c r="AJ10" s="91">
        <v>3.482587064676617E-2</v>
      </c>
      <c r="AK10" s="91">
        <v>7.6923076923076927E-2</v>
      </c>
      <c r="AL10" s="91">
        <v>0.41162227602905571</v>
      </c>
    </row>
    <row r="11" spans="1:38" ht="19.95" customHeight="1" x14ac:dyDescent="0.35">
      <c r="A11" s="87" t="s">
        <v>5</v>
      </c>
      <c r="B11" s="88">
        <v>144</v>
      </c>
      <c r="C11" s="88"/>
      <c r="D11" s="88">
        <v>144</v>
      </c>
      <c r="E11" s="88">
        <v>86</v>
      </c>
      <c r="F11" s="88">
        <v>57</v>
      </c>
      <c r="G11" s="88">
        <v>35</v>
      </c>
      <c r="H11" s="88">
        <v>30</v>
      </c>
      <c r="I11" s="88">
        <v>26</v>
      </c>
      <c r="J11" s="88">
        <v>23</v>
      </c>
      <c r="K11" s="88">
        <v>30</v>
      </c>
      <c r="L11" s="88">
        <v>57</v>
      </c>
      <c r="M11" s="88">
        <v>50</v>
      </c>
      <c r="N11" s="88">
        <v>37</v>
      </c>
      <c r="O11" s="88">
        <v>20</v>
      </c>
      <c r="P11" s="88">
        <v>48</v>
      </c>
      <c r="Q11" s="88">
        <v>32</v>
      </c>
      <c r="R11" s="88">
        <v>39</v>
      </c>
      <c r="S11" s="88">
        <v>5</v>
      </c>
      <c r="T11" s="88">
        <v>11</v>
      </c>
      <c r="U11" s="88">
        <v>0</v>
      </c>
      <c r="V11" s="88">
        <v>114</v>
      </c>
      <c r="W11" s="88">
        <v>7</v>
      </c>
      <c r="X11" s="88">
        <v>3</v>
      </c>
      <c r="Y11" s="88">
        <v>0</v>
      </c>
      <c r="Z11" s="88">
        <v>2</v>
      </c>
      <c r="AA11" s="88">
        <v>0</v>
      </c>
      <c r="AB11" s="88">
        <v>0</v>
      </c>
      <c r="AC11" s="88">
        <v>7</v>
      </c>
      <c r="AD11" s="88">
        <v>0</v>
      </c>
      <c r="AE11" s="88">
        <v>14</v>
      </c>
      <c r="AF11" s="88">
        <v>121</v>
      </c>
      <c r="AG11" s="88">
        <v>2</v>
      </c>
      <c r="AH11" s="88">
        <v>7</v>
      </c>
      <c r="AI11" s="88">
        <v>35</v>
      </c>
      <c r="AJ11" s="88">
        <v>74</v>
      </c>
      <c r="AK11" s="88">
        <v>2</v>
      </c>
      <c r="AL11" s="88">
        <v>33</v>
      </c>
    </row>
    <row r="12" spans="1:38" ht="19.95" customHeight="1" x14ac:dyDescent="0.35">
      <c r="A12" s="89" t="s">
        <v>583</v>
      </c>
      <c r="B12" s="91">
        <v>0.14000000000000001</v>
      </c>
      <c r="C12" s="95">
        <v>0.14399999999999999</v>
      </c>
      <c r="D12" s="91">
        <v>0.14000000000000001</v>
      </c>
      <c r="E12" s="91">
        <v>0.17842323651452283</v>
      </c>
      <c r="F12" s="91">
        <v>0.11046511627906977</v>
      </c>
      <c r="G12" s="91">
        <v>0.12411347517730496</v>
      </c>
      <c r="H12" s="91">
        <v>0.14150943396226415</v>
      </c>
      <c r="I12" s="91">
        <v>0.15116279069767441</v>
      </c>
      <c r="J12" s="91">
        <v>0.14465408805031446</v>
      </c>
      <c r="K12" s="91">
        <v>0.17142857142857143</v>
      </c>
      <c r="L12" s="91">
        <v>0.14960629921259844</v>
      </c>
      <c r="M12" s="91">
        <v>0.1272264631043257</v>
      </c>
      <c r="N12" s="91">
        <v>0.16228070175438597</v>
      </c>
      <c r="O12" s="91">
        <v>9.8039215686274508E-2</v>
      </c>
      <c r="P12" s="91">
        <v>0.21428571428571427</v>
      </c>
      <c r="Q12" s="91">
        <v>0.19047619047619047</v>
      </c>
      <c r="R12" s="91">
        <v>0.15662650602409639</v>
      </c>
      <c r="S12" s="91">
        <v>3.2051282051282048E-2</v>
      </c>
      <c r="T12" s="91">
        <v>4.2145593869731802E-2</v>
      </c>
      <c r="U12" s="91">
        <v>0</v>
      </c>
      <c r="V12" s="91">
        <v>0.80281690140845074</v>
      </c>
      <c r="W12" s="91">
        <v>5.9322033898305086E-2</v>
      </c>
      <c r="X12" s="91">
        <v>3.4883720930232558E-2</v>
      </c>
      <c r="Y12" s="91">
        <v>0</v>
      </c>
      <c r="Z12" s="91">
        <v>0.1</v>
      </c>
      <c r="AA12" s="91">
        <v>0</v>
      </c>
      <c r="AB12" s="91">
        <v>0</v>
      </c>
      <c r="AC12" s="91">
        <v>0.2413793103448276</v>
      </c>
      <c r="AD12" s="91">
        <v>0</v>
      </c>
      <c r="AE12" s="91">
        <v>3.6649214659685861E-2</v>
      </c>
      <c r="AF12" s="91">
        <v>0.70348837209302328</v>
      </c>
      <c r="AG12" s="91">
        <v>8.6956521739130432E-2</v>
      </c>
      <c r="AH12" s="91">
        <v>1.6587677725118485E-2</v>
      </c>
      <c r="AI12" s="91">
        <v>9.3833780160857902E-2</v>
      </c>
      <c r="AJ12" s="91">
        <v>0.36815920398009949</v>
      </c>
      <c r="AK12" s="91">
        <v>0.15384615384615385</v>
      </c>
      <c r="AL12" s="91">
        <v>7.990314769975787E-2</v>
      </c>
    </row>
    <row r="13" spans="1:38" ht="19.95" customHeight="1" x14ac:dyDescent="0.35">
      <c r="A13" s="87" t="s">
        <v>6</v>
      </c>
      <c r="B13" s="88">
        <v>107</v>
      </c>
      <c r="C13" s="88"/>
      <c r="D13" s="88">
        <v>107</v>
      </c>
      <c r="E13" s="88">
        <v>49</v>
      </c>
      <c r="F13" s="88">
        <v>58</v>
      </c>
      <c r="G13" s="88">
        <v>32</v>
      </c>
      <c r="H13" s="88">
        <v>19</v>
      </c>
      <c r="I13" s="88">
        <v>16</v>
      </c>
      <c r="J13" s="88">
        <v>24</v>
      </c>
      <c r="K13" s="88">
        <v>17</v>
      </c>
      <c r="L13" s="88">
        <v>48</v>
      </c>
      <c r="M13" s="88">
        <v>32</v>
      </c>
      <c r="N13" s="88">
        <v>27</v>
      </c>
      <c r="O13" s="88">
        <v>6</v>
      </c>
      <c r="P13" s="88">
        <v>46</v>
      </c>
      <c r="Q13" s="88">
        <v>19</v>
      </c>
      <c r="R13" s="88">
        <v>28</v>
      </c>
      <c r="S13" s="88">
        <v>9</v>
      </c>
      <c r="T13" s="88">
        <v>0</v>
      </c>
      <c r="U13" s="88">
        <v>17</v>
      </c>
      <c r="V13" s="88">
        <v>1</v>
      </c>
      <c r="W13" s="88">
        <v>83</v>
      </c>
      <c r="X13" s="88">
        <v>0</v>
      </c>
      <c r="Y13" s="88">
        <v>2</v>
      </c>
      <c r="Z13" s="88">
        <v>1</v>
      </c>
      <c r="AA13" s="88">
        <v>0</v>
      </c>
      <c r="AB13" s="88">
        <v>0</v>
      </c>
      <c r="AC13" s="88">
        <v>1</v>
      </c>
      <c r="AD13" s="88">
        <v>4</v>
      </c>
      <c r="AE13" s="88">
        <v>2</v>
      </c>
      <c r="AF13" s="88">
        <v>5</v>
      </c>
      <c r="AG13" s="88">
        <v>1</v>
      </c>
      <c r="AH13" s="88">
        <v>100</v>
      </c>
      <c r="AI13" s="88">
        <v>4</v>
      </c>
      <c r="AJ13" s="88">
        <v>30</v>
      </c>
      <c r="AK13" s="88">
        <v>2</v>
      </c>
      <c r="AL13" s="88">
        <v>73</v>
      </c>
    </row>
    <row r="14" spans="1:38" ht="19.95" customHeight="1" x14ac:dyDescent="0.35">
      <c r="A14" s="89" t="s">
        <v>196</v>
      </c>
      <c r="B14" s="91">
        <v>0.11</v>
      </c>
      <c r="C14" s="95">
        <v>0.107</v>
      </c>
      <c r="D14" s="91">
        <v>0.11</v>
      </c>
      <c r="E14" s="91">
        <v>0.1016597510373444</v>
      </c>
      <c r="F14" s="91">
        <v>0.1124031007751938</v>
      </c>
      <c r="G14" s="91">
        <v>0.11347517730496454</v>
      </c>
      <c r="H14" s="91">
        <v>8.9622641509433956E-2</v>
      </c>
      <c r="I14" s="91">
        <v>9.3023255813953487E-2</v>
      </c>
      <c r="J14" s="91">
        <v>0.15094339622641509</v>
      </c>
      <c r="K14" s="91">
        <v>9.7142857142857142E-2</v>
      </c>
      <c r="L14" s="91">
        <v>0.12598425196850394</v>
      </c>
      <c r="M14" s="91">
        <v>8.1424936386768454E-2</v>
      </c>
      <c r="N14" s="91">
        <v>0.11842105263157894</v>
      </c>
      <c r="O14" s="91">
        <v>2.9411764705882353E-2</v>
      </c>
      <c r="P14" s="91">
        <v>0.20535714285714285</v>
      </c>
      <c r="Q14" s="91">
        <v>0.1130952380952381</v>
      </c>
      <c r="R14" s="91">
        <v>0.11244979919678715</v>
      </c>
      <c r="S14" s="91">
        <v>5.7692307692307696E-2</v>
      </c>
      <c r="T14" s="91">
        <v>0</v>
      </c>
      <c r="U14" s="91">
        <v>8.1730769230769232E-2</v>
      </c>
      <c r="V14" s="91">
        <v>7.0422535211267607E-3</v>
      </c>
      <c r="W14" s="91">
        <v>0.70338983050847459</v>
      </c>
      <c r="X14" s="91">
        <v>0</v>
      </c>
      <c r="Y14" s="91">
        <v>2.3255813953488372E-2</v>
      </c>
      <c r="Z14" s="91">
        <v>0.05</v>
      </c>
      <c r="AA14" s="91">
        <v>0</v>
      </c>
      <c r="AB14" s="91">
        <v>0</v>
      </c>
      <c r="AC14" s="91">
        <v>3.4482758620689655E-2</v>
      </c>
      <c r="AD14" s="91">
        <v>0.16666666666666666</v>
      </c>
      <c r="AE14" s="91">
        <v>5.235602094240838E-3</v>
      </c>
      <c r="AF14" s="91">
        <v>2.9069767441860465E-2</v>
      </c>
      <c r="AG14" s="91">
        <v>4.3478260869565216E-2</v>
      </c>
      <c r="AH14" s="91">
        <v>0.23696682464454977</v>
      </c>
      <c r="AI14" s="91">
        <v>1.0723860589812333E-2</v>
      </c>
      <c r="AJ14" s="91">
        <v>0.14925373134328357</v>
      </c>
      <c r="AK14" s="91">
        <v>0.15384615384615385</v>
      </c>
      <c r="AL14" s="91">
        <v>0.17675544794188863</v>
      </c>
    </row>
    <row r="15" spans="1:38" ht="19.95" customHeight="1" x14ac:dyDescent="0.35">
      <c r="A15" s="87" t="s">
        <v>7</v>
      </c>
      <c r="B15" s="88">
        <v>118</v>
      </c>
      <c r="C15" s="88"/>
      <c r="D15" s="88">
        <v>110</v>
      </c>
      <c r="E15" s="88">
        <v>70</v>
      </c>
      <c r="F15" s="88">
        <v>48</v>
      </c>
      <c r="G15" s="88">
        <v>47</v>
      </c>
      <c r="H15" s="88">
        <v>23</v>
      </c>
      <c r="I15" s="88">
        <v>4</v>
      </c>
      <c r="J15" s="88">
        <v>14</v>
      </c>
      <c r="K15" s="88">
        <v>29</v>
      </c>
      <c r="L15" s="88">
        <v>56</v>
      </c>
      <c r="M15" s="88">
        <v>28</v>
      </c>
      <c r="N15" s="88">
        <v>34</v>
      </c>
      <c r="O15" s="88">
        <v>40</v>
      </c>
      <c r="P15" s="88">
        <v>6</v>
      </c>
      <c r="Q15" s="88">
        <v>20</v>
      </c>
      <c r="R15" s="88">
        <v>33</v>
      </c>
      <c r="S15" s="88">
        <v>20</v>
      </c>
      <c r="T15" s="88">
        <v>16</v>
      </c>
      <c r="U15" s="88">
        <v>0</v>
      </c>
      <c r="V15" s="88">
        <v>19</v>
      </c>
      <c r="W15" s="88">
        <v>3</v>
      </c>
      <c r="X15" s="88">
        <v>73</v>
      </c>
      <c r="Y15" s="88">
        <v>0</v>
      </c>
      <c r="Z15" s="88">
        <v>0</v>
      </c>
      <c r="AA15" s="88">
        <v>3</v>
      </c>
      <c r="AB15" s="88">
        <v>1</v>
      </c>
      <c r="AC15" s="88">
        <v>0</v>
      </c>
      <c r="AD15" s="88">
        <v>3</v>
      </c>
      <c r="AE15" s="88">
        <v>97</v>
      </c>
      <c r="AF15" s="88">
        <v>16</v>
      </c>
      <c r="AG15" s="88">
        <v>2</v>
      </c>
      <c r="AH15" s="88">
        <v>3</v>
      </c>
      <c r="AI15" s="88">
        <v>90</v>
      </c>
      <c r="AJ15" s="88">
        <v>16</v>
      </c>
      <c r="AK15" s="88">
        <v>2</v>
      </c>
      <c r="AL15" s="88">
        <v>10</v>
      </c>
    </row>
    <row r="16" spans="1:38" ht="19.95" customHeight="1" x14ac:dyDescent="0.35">
      <c r="A16" s="89" t="s">
        <v>180</v>
      </c>
      <c r="B16" s="91">
        <v>0.12</v>
      </c>
      <c r="C16" s="95">
        <v>0.11799999999999999</v>
      </c>
      <c r="D16" s="91">
        <v>0.11</v>
      </c>
      <c r="E16" s="91">
        <v>0.14522821576763487</v>
      </c>
      <c r="F16" s="91">
        <v>9.3023255813953487E-2</v>
      </c>
      <c r="G16" s="91">
        <v>0.16666666666666666</v>
      </c>
      <c r="H16" s="91">
        <v>0.10849056603773585</v>
      </c>
      <c r="I16" s="91">
        <v>2.3255813953488372E-2</v>
      </c>
      <c r="J16" s="91">
        <v>8.8050314465408799E-2</v>
      </c>
      <c r="K16" s="91">
        <v>0.1657142857142857</v>
      </c>
      <c r="L16" s="91">
        <v>0.14698162729658792</v>
      </c>
      <c r="M16" s="91">
        <v>7.124681933842239E-2</v>
      </c>
      <c r="N16" s="91">
        <v>0.14912280701754385</v>
      </c>
      <c r="O16" s="91">
        <v>0.19607843137254902</v>
      </c>
      <c r="P16" s="91">
        <v>2.6785714285714284E-2</v>
      </c>
      <c r="Q16" s="91">
        <v>0.11904761904761904</v>
      </c>
      <c r="R16" s="91">
        <v>0.13253012048192772</v>
      </c>
      <c r="S16" s="91">
        <v>0.12820512820512819</v>
      </c>
      <c r="T16" s="91">
        <v>6.1302681992337162E-2</v>
      </c>
      <c r="U16" s="91">
        <v>0</v>
      </c>
      <c r="V16" s="91">
        <v>0.13380281690140844</v>
      </c>
      <c r="W16" s="91">
        <v>2.5423728813559324E-2</v>
      </c>
      <c r="X16" s="91">
        <v>0.84883720930232553</v>
      </c>
      <c r="Y16" s="91">
        <v>0</v>
      </c>
      <c r="Z16" s="91">
        <v>0</v>
      </c>
      <c r="AA16" s="91">
        <v>0.17647058823529413</v>
      </c>
      <c r="AB16" s="91">
        <v>9.0909090909090912E-2</v>
      </c>
      <c r="AC16" s="91">
        <v>0</v>
      </c>
      <c r="AD16" s="91">
        <v>0.125</v>
      </c>
      <c r="AE16" s="91">
        <v>0.25392670157068065</v>
      </c>
      <c r="AF16" s="91">
        <v>9.3023255813953487E-2</v>
      </c>
      <c r="AG16" s="91">
        <v>8.6956521739130432E-2</v>
      </c>
      <c r="AH16" s="91">
        <v>7.1090047393364926E-3</v>
      </c>
      <c r="AI16" s="91">
        <v>0.24128686327077747</v>
      </c>
      <c r="AJ16" s="91">
        <v>7.9601990049751242E-2</v>
      </c>
      <c r="AK16" s="91">
        <v>0.15384615384615385</v>
      </c>
      <c r="AL16" s="91">
        <v>2.4213075060532687E-2</v>
      </c>
    </row>
    <row r="17" spans="1:38" ht="19.95" customHeight="1" x14ac:dyDescent="0.35">
      <c r="A17" s="87" t="s">
        <v>8</v>
      </c>
      <c r="B17" s="88">
        <v>114</v>
      </c>
      <c r="C17" s="88"/>
      <c r="D17" s="88">
        <v>114</v>
      </c>
      <c r="E17" s="88">
        <v>45</v>
      </c>
      <c r="F17" s="88">
        <v>70</v>
      </c>
      <c r="G17" s="88">
        <v>29</v>
      </c>
      <c r="H17" s="88">
        <v>14</v>
      </c>
      <c r="I17" s="88">
        <v>18</v>
      </c>
      <c r="J17" s="88">
        <v>37</v>
      </c>
      <c r="K17" s="88">
        <v>17</v>
      </c>
      <c r="L17" s="88">
        <v>32</v>
      </c>
      <c r="M17" s="88">
        <v>57</v>
      </c>
      <c r="N17" s="88">
        <v>26</v>
      </c>
      <c r="O17" s="88">
        <v>16</v>
      </c>
      <c r="P17" s="88">
        <v>34</v>
      </c>
      <c r="Q17" s="88">
        <v>31</v>
      </c>
      <c r="R17" s="88">
        <v>21</v>
      </c>
      <c r="S17" s="88">
        <v>13</v>
      </c>
      <c r="T17" s="88">
        <v>0</v>
      </c>
      <c r="U17" s="88">
        <v>32</v>
      </c>
      <c r="V17" s="88">
        <v>1</v>
      </c>
      <c r="W17" s="88">
        <v>6</v>
      </c>
      <c r="X17" s="88">
        <v>0</v>
      </c>
      <c r="Y17" s="88">
        <v>70</v>
      </c>
      <c r="Z17" s="88">
        <v>0</v>
      </c>
      <c r="AA17" s="88">
        <v>0</v>
      </c>
      <c r="AB17" s="88">
        <v>0</v>
      </c>
      <c r="AC17" s="88">
        <v>5</v>
      </c>
      <c r="AD17" s="88">
        <v>2</v>
      </c>
      <c r="AE17" s="88">
        <v>0</v>
      </c>
      <c r="AF17" s="88">
        <v>2</v>
      </c>
      <c r="AG17" s="88">
        <v>1</v>
      </c>
      <c r="AH17" s="88">
        <v>112</v>
      </c>
      <c r="AI17" s="88">
        <v>0</v>
      </c>
      <c r="AJ17" s="88">
        <v>7</v>
      </c>
      <c r="AK17" s="88">
        <v>2</v>
      </c>
      <c r="AL17" s="88">
        <v>106</v>
      </c>
    </row>
    <row r="18" spans="1:38" ht="19.95" customHeight="1" x14ac:dyDescent="0.35">
      <c r="A18" s="89" t="s">
        <v>187</v>
      </c>
      <c r="B18" s="91">
        <v>0.11</v>
      </c>
      <c r="C18" s="95">
        <v>0.114</v>
      </c>
      <c r="D18" s="91">
        <v>0.11</v>
      </c>
      <c r="E18" s="91">
        <v>9.3360995850622408E-2</v>
      </c>
      <c r="F18" s="91">
        <v>0.13565891472868216</v>
      </c>
      <c r="G18" s="91">
        <v>0.10283687943262411</v>
      </c>
      <c r="H18" s="91">
        <v>6.6037735849056603E-2</v>
      </c>
      <c r="I18" s="91">
        <v>0.10465116279069768</v>
      </c>
      <c r="J18" s="91">
        <v>0.23270440251572327</v>
      </c>
      <c r="K18" s="91">
        <v>9.7142857142857142E-2</v>
      </c>
      <c r="L18" s="91">
        <v>8.3989501312335957E-2</v>
      </c>
      <c r="M18" s="91">
        <v>0.14503816793893129</v>
      </c>
      <c r="N18" s="91">
        <v>0.11403508771929824</v>
      </c>
      <c r="O18" s="91">
        <v>7.8431372549019607E-2</v>
      </c>
      <c r="P18" s="91">
        <v>0.15178571428571427</v>
      </c>
      <c r="Q18" s="91">
        <v>0.18452380952380953</v>
      </c>
      <c r="R18" s="91">
        <v>8.4337349397590355E-2</v>
      </c>
      <c r="S18" s="91">
        <v>8.3333333333333329E-2</v>
      </c>
      <c r="T18" s="91">
        <v>0</v>
      </c>
      <c r="U18" s="91">
        <v>0.15384615384615385</v>
      </c>
      <c r="V18" s="91">
        <v>7.0422535211267607E-3</v>
      </c>
      <c r="W18" s="91">
        <v>5.0847457627118647E-2</v>
      </c>
      <c r="X18" s="91">
        <v>0</v>
      </c>
      <c r="Y18" s="91">
        <v>0.81395348837209303</v>
      </c>
      <c r="Z18" s="91">
        <v>0</v>
      </c>
      <c r="AA18" s="91">
        <v>0</v>
      </c>
      <c r="AB18" s="91">
        <v>0</v>
      </c>
      <c r="AC18" s="91">
        <v>0.17241379310344829</v>
      </c>
      <c r="AD18" s="91">
        <v>8.3333333333333329E-2</v>
      </c>
      <c r="AE18" s="91">
        <v>0</v>
      </c>
      <c r="AF18" s="91">
        <v>1.1627906976744186E-2</v>
      </c>
      <c r="AG18" s="91">
        <v>4.3478260869565216E-2</v>
      </c>
      <c r="AH18" s="91">
        <v>0.26540284360189575</v>
      </c>
      <c r="AI18" s="91">
        <v>0</v>
      </c>
      <c r="AJ18" s="91">
        <v>3.482587064676617E-2</v>
      </c>
      <c r="AK18" s="91">
        <v>0.15384615384615385</v>
      </c>
      <c r="AL18" s="91">
        <v>0.2566585956416465</v>
      </c>
    </row>
    <row r="19" spans="1:38" ht="19.95" customHeight="1" x14ac:dyDescent="0.35">
      <c r="A19" s="87" t="s">
        <v>9</v>
      </c>
      <c r="B19" s="88">
        <v>18</v>
      </c>
      <c r="C19" s="88"/>
      <c r="D19" s="88">
        <v>18</v>
      </c>
      <c r="E19" s="88">
        <v>9</v>
      </c>
      <c r="F19" s="88">
        <v>9</v>
      </c>
      <c r="G19" s="88">
        <v>13</v>
      </c>
      <c r="H19" s="88">
        <v>3</v>
      </c>
      <c r="I19" s="88">
        <v>1</v>
      </c>
      <c r="J19" s="88">
        <v>1</v>
      </c>
      <c r="K19" s="88">
        <v>0</v>
      </c>
      <c r="L19" s="88">
        <v>6</v>
      </c>
      <c r="M19" s="88">
        <v>9</v>
      </c>
      <c r="N19" s="88">
        <v>4</v>
      </c>
      <c r="O19" s="88">
        <v>10</v>
      </c>
      <c r="P19" s="88">
        <v>2</v>
      </c>
      <c r="Q19" s="88">
        <v>1</v>
      </c>
      <c r="R19" s="88">
        <v>4</v>
      </c>
      <c r="S19" s="88">
        <v>0</v>
      </c>
      <c r="T19" s="88">
        <v>0</v>
      </c>
      <c r="U19" s="88">
        <v>0</v>
      </c>
      <c r="V19" s="88">
        <v>2</v>
      </c>
      <c r="W19" s="88">
        <v>1</v>
      </c>
      <c r="X19" s="88">
        <v>0</v>
      </c>
      <c r="Y19" s="88">
        <v>0</v>
      </c>
      <c r="Z19" s="88">
        <v>14</v>
      </c>
      <c r="AA19" s="88">
        <v>0</v>
      </c>
      <c r="AB19" s="88">
        <v>0</v>
      </c>
      <c r="AC19" s="88">
        <v>0</v>
      </c>
      <c r="AD19" s="88">
        <v>2</v>
      </c>
      <c r="AE19" s="88">
        <v>0</v>
      </c>
      <c r="AF19" s="88">
        <v>15</v>
      </c>
      <c r="AG19" s="88">
        <v>2</v>
      </c>
      <c r="AH19" s="88">
        <v>1</v>
      </c>
      <c r="AI19" s="88">
        <v>1</v>
      </c>
      <c r="AJ19" s="88">
        <v>14</v>
      </c>
      <c r="AK19" s="88">
        <v>0</v>
      </c>
      <c r="AL19" s="88">
        <v>3</v>
      </c>
    </row>
    <row r="20" spans="1:38" ht="19.95" customHeight="1" x14ac:dyDescent="0.35">
      <c r="A20" s="89" t="s">
        <v>584</v>
      </c>
      <c r="B20" s="91">
        <v>0.02</v>
      </c>
      <c r="C20" s="95">
        <v>1.7999999999999999E-2</v>
      </c>
      <c r="D20" s="91">
        <v>0.02</v>
      </c>
      <c r="E20" s="91">
        <v>1.8672199170124481E-2</v>
      </c>
      <c r="F20" s="91">
        <v>1.7441860465116279E-2</v>
      </c>
      <c r="G20" s="91">
        <v>4.6099290780141841E-2</v>
      </c>
      <c r="H20" s="91">
        <v>1.4150943396226415E-2</v>
      </c>
      <c r="I20" s="91">
        <v>5.8139534883720929E-3</v>
      </c>
      <c r="J20" s="91">
        <v>6.2893081761006293E-3</v>
      </c>
      <c r="K20" s="91">
        <v>0</v>
      </c>
      <c r="L20" s="91">
        <v>1.5748031496062992E-2</v>
      </c>
      <c r="M20" s="91">
        <v>2.2900763358778626E-2</v>
      </c>
      <c r="N20" s="91">
        <v>1.7543859649122806E-2</v>
      </c>
      <c r="O20" s="91">
        <v>4.9019607843137254E-2</v>
      </c>
      <c r="P20" s="91">
        <v>8.9285714285714281E-3</v>
      </c>
      <c r="Q20" s="91">
        <v>5.9523809523809521E-3</v>
      </c>
      <c r="R20" s="91">
        <v>1.6064257028112448E-2</v>
      </c>
      <c r="S20" s="91">
        <v>0</v>
      </c>
      <c r="T20" s="91">
        <v>0</v>
      </c>
      <c r="U20" s="91">
        <v>0</v>
      </c>
      <c r="V20" s="91">
        <v>1.4084507042253521E-2</v>
      </c>
      <c r="W20" s="91">
        <v>8.4745762711864406E-3</v>
      </c>
      <c r="X20" s="91">
        <v>0</v>
      </c>
      <c r="Y20" s="91">
        <v>0</v>
      </c>
      <c r="Z20" s="91">
        <v>0.7</v>
      </c>
      <c r="AA20" s="91">
        <v>0</v>
      </c>
      <c r="AB20" s="91">
        <v>0</v>
      </c>
      <c r="AC20" s="91">
        <v>0</v>
      </c>
      <c r="AD20" s="91">
        <v>8.3333333333333329E-2</v>
      </c>
      <c r="AE20" s="91">
        <v>0</v>
      </c>
      <c r="AF20" s="91">
        <v>8.7209302325581398E-2</v>
      </c>
      <c r="AG20" s="91">
        <v>8.6956521739130432E-2</v>
      </c>
      <c r="AH20" s="91">
        <v>2.3696682464454978E-3</v>
      </c>
      <c r="AI20" s="91">
        <v>2.6809651474530832E-3</v>
      </c>
      <c r="AJ20" s="91">
        <v>6.965174129353234E-2</v>
      </c>
      <c r="AK20" s="91">
        <v>0</v>
      </c>
      <c r="AL20" s="91">
        <v>7.2639225181598066E-3</v>
      </c>
    </row>
    <row r="21" spans="1:38" ht="19.95" customHeight="1" x14ac:dyDescent="0.35">
      <c r="A21" s="87" t="s">
        <v>11</v>
      </c>
      <c r="B21" s="88">
        <v>12</v>
      </c>
      <c r="C21" s="88"/>
      <c r="D21" s="88">
        <v>12</v>
      </c>
      <c r="E21" s="88">
        <v>9</v>
      </c>
      <c r="F21" s="88">
        <v>2</v>
      </c>
      <c r="G21" s="88">
        <v>3</v>
      </c>
      <c r="H21" s="88">
        <v>6</v>
      </c>
      <c r="I21" s="88">
        <v>0</v>
      </c>
      <c r="J21" s="88">
        <v>3</v>
      </c>
      <c r="K21" s="88">
        <v>0</v>
      </c>
      <c r="L21" s="88">
        <v>7</v>
      </c>
      <c r="M21" s="88">
        <v>2</v>
      </c>
      <c r="N21" s="88">
        <v>3</v>
      </c>
      <c r="O21" s="88">
        <v>2</v>
      </c>
      <c r="P21" s="88">
        <v>0</v>
      </c>
      <c r="Q21" s="88">
        <v>7</v>
      </c>
      <c r="R21" s="88">
        <v>1</v>
      </c>
      <c r="S21" s="88">
        <v>2</v>
      </c>
      <c r="T21" s="88">
        <v>1</v>
      </c>
      <c r="U21" s="88">
        <v>0</v>
      </c>
      <c r="V21" s="88">
        <v>0</v>
      </c>
      <c r="W21" s="88">
        <v>0</v>
      </c>
      <c r="X21" s="88">
        <v>1</v>
      </c>
      <c r="Y21" s="88">
        <v>0</v>
      </c>
      <c r="Z21" s="88">
        <v>1</v>
      </c>
      <c r="AA21" s="88">
        <v>0</v>
      </c>
      <c r="AB21" s="88">
        <v>8</v>
      </c>
      <c r="AC21" s="88">
        <v>0</v>
      </c>
      <c r="AD21" s="88">
        <v>0</v>
      </c>
      <c r="AE21" s="88">
        <v>10</v>
      </c>
      <c r="AF21" s="88">
        <v>1</v>
      </c>
      <c r="AG21" s="88">
        <v>0</v>
      </c>
      <c r="AH21" s="88">
        <v>0</v>
      </c>
      <c r="AI21" s="88">
        <v>3</v>
      </c>
      <c r="AJ21" s="88">
        <v>8</v>
      </c>
      <c r="AK21" s="88">
        <v>0</v>
      </c>
      <c r="AL21" s="88">
        <v>0</v>
      </c>
    </row>
    <row r="22" spans="1:38" ht="19.95" customHeight="1" x14ac:dyDescent="0.35">
      <c r="A22" s="89" t="s">
        <v>586</v>
      </c>
      <c r="B22" s="91">
        <v>0.01</v>
      </c>
      <c r="C22" s="95">
        <v>1.2E-2</v>
      </c>
      <c r="D22" s="91">
        <v>0.01</v>
      </c>
      <c r="E22" s="91">
        <v>1.8672199170124481E-2</v>
      </c>
      <c r="F22" s="91">
        <v>3.875968992248062E-3</v>
      </c>
      <c r="G22" s="91">
        <v>1.0638297872340425E-2</v>
      </c>
      <c r="H22" s="91">
        <v>2.8301886792452831E-2</v>
      </c>
      <c r="I22" s="91">
        <v>0</v>
      </c>
      <c r="J22" s="91">
        <v>1.8867924528301886E-2</v>
      </c>
      <c r="K22" s="91">
        <v>0</v>
      </c>
      <c r="L22" s="91">
        <v>1.8372703412073491E-2</v>
      </c>
      <c r="M22" s="91">
        <v>5.0890585241730284E-3</v>
      </c>
      <c r="N22" s="91">
        <v>1.3157894736842105E-2</v>
      </c>
      <c r="O22" s="91">
        <v>9.8039215686274508E-3</v>
      </c>
      <c r="P22" s="91">
        <v>0</v>
      </c>
      <c r="Q22" s="91">
        <v>4.1666666666666664E-2</v>
      </c>
      <c r="R22" s="91">
        <v>4.0160642570281121E-3</v>
      </c>
      <c r="S22" s="91">
        <v>1.282051282051282E-2</v>
      </c>
      <c r="T22" s="91">
        <v>3.8314176245210726E-3</v>
      </c>
      <c r="U22" s="91">
        <v>0</v>
      </c>
      <c r="V22" s="91">
        <v>0</v>
      </c>
      <c r="W22" s="91">
        <v>0</v>
      </c>
      <c r="X22" s="91">
        <v>1.1627906976744186E-2</v>
      </c>
      <c r="Y22" s="91">
        <v>0</v>
      </c>
      <c r="Z22" s="91">
        <v>0.05</v>
      </c>
      <c r="AA22" s="91">
        <v>0</v>
      </c>
      <c r="AB22" s="91">
        <v>0.72727272727272729</v>
      </c>
      <c r="AC22" s="91">
        <v>0</v>
      </c>
      <c r="AD22" s="91">
        <v>0</v>
      </c>
      <c r="AE22" s="91">
        <v>2.6178010471204188E-2</v>
      </c>
      <c r="AF22" s="91">
        <v>5.8139534883720929E-3</v>
      </c>
      <c r="AG22" s="91">
        <v>0</v>
      </c>
      <c r="AH22" s="91">
        <v>0</v>
      </c>
      <c r="AI22" s="91">
        <v>8.0428954423592495E-3</v>
      </c>
      <c r="AJ22" s="91">
        <v>3.9800995024875621E-2</v>
      </c>
      <c r="AK22" s="91">
        <v>0</v>
      </c>
      <c r="AL22" s="91">
        <v>0</v>
      </c>
    </row>
    <row r="23" spans="1:38" ht="19.95" customHeight="1" x14ac:dyDescent="0.35">
      <c r="A23" s="87" t="s">
        <v>10</v>
      </c>
      <c r="B23" s="88">
        <v>12</v>
      </c>
      <c r="C23" s="88"/>
      <c r="D23" s="88">
        <v>12</v>
      </c>
      <c r="E23" s="88">
        <v>2</v>
      </c>
      <c r="F23" s="88">
        <v>10</v>
      </c>
      <c r="G23" s="88">
        <v>8</v>
      </c>
      <c r="H23" s="88">
        <v>1</v>
      </c>
      <c r="I23" s="88">
        <v>1</v>
      </c>
      <c r="J23" s="88">
        <v>0</v>
      </c>
      <c r="K23" s="88">
        <v>2</v>
      </c>
      <c r="L23" s="88">
        <v>3</v>
      </c>
      <c r="M23" s="88">
        <v>7</v>
      </c>
      <c r="N23" s="88">
        <v>2</v>
      </c>
      <c r="O23" s="88">
        <v>3</v>
      </c>
      <c r="P23" s="88">
        <v>0</v>
      </c>
      <c r="Q23" s="88">
        <v>2</v>
      </c>
      <c r="R23" s="88">
        <v>2</v>
      </c>
      <c r="S23" s="88">
        <v>4</v>
      </c>
      <c r="T23" s="88">
        <v>2</v>
      </c>
      <c r="U23" s="88">
        <v>0</v>
      </c>
      <c r="V23" s="88">
        <v>0</v>
      </c>
      <c r="W23" s="88">
        <v>0</v>
      </c>
      <c r="X23" s="88">
        <v>0</v>
      </c>
      <c r="Y23" s="88">
        <v>0</v>
      </c>
      <c r="Z23" s="88">
        <v>0</v>
      </c>
      <c r="AA23" s="88">
        <v>10</v>
      </c>
      <c r="AB23" s="88">
        <v>0</v>
      </c>
      <c r="AC23" s="88">
        <v>0</v>
      </c>
      <c r="AD23" s="88">
        <v>0</v>
      </c>
      <c r="AE23" s="88">
        <v>12</v>
      </c>
      <c r="AF23" s="88">
        <v>0</v>
      </c>
      <c r="AG23" s="88">
        <v>0</v>
      </c>
      <c r="AH23" s="88">
        <v>0</v>
      </c>
      <c r="AI23" s="88">
        <v>12</v>
      </c>
      <c r="AJ23" s="88">
        <v>0</v>
      </c>
      <c r="AK23" s="88">
        <v>0</v>
      </c>
      <c r="AL23" s="88">
        <v>0</v>
      </c>
    </row>
    <row r="24" spans="1:38" ht="19.95" customHeight="1" x14ac:dyDescent="0.35">
      <c r="A24" s="89" t="s">
        <v>585</v>
      </c>
      <c r="B24" s="91">
        <v>0.01</v>
      </c>
      <c r="C24" s="95">
        <v>1.2E-2</v>
      </c>
      <c r="D24" s="91">
        <v>0.01</v>
      </c>
      <c r="E24" s="91">
        <v>4.1493775933609959E-3</v>
      </c>
      <c r="F24" s="91">
        <v>1.937984496124031E-2</v>
      </c>
      <c r="G24" s="91">
        <v>2.8368794326241134E-2</v>
      </c>
      <c r="H24" s="91">
        <v>4.7169811320754715E-3</v>
      </c>
      <c r="I24" s="91">
        <v>5.8139534883720929E-3</v>
      </c>
      <c r="J24" s="91">
        <v>0</v>
      </c>
      <c r="K24" s="91">
        <v>1.1428571428571429E-2</v>
      </c>
      <c r="L24" s="91">
        <v>7.874015748031496E-3</v>
      </c>
      <c r="M24" s="91">
        <v>1.7811704834605598E-2</v>
      </c>
      <c r="N24" s="91">
        <v>8.771929824561403E-3</v>
      </c>
      <c r="O24" s="91">
        <v>1.4705882352941176E-2</v>
      </c>
      <c r="P24" s="91">
        <v>0</v>
      </c>
      <c r="Q24" s="91">
        <v>1.1904761904761904E-2</v>
      </c>
      <c r="R24" s="91">
        <v>8.0321285140562242E-3</v>
      </c>
      <c r="S24" s="91">
        <v>2.564102564102564E-2</v>
      </c>
      <c r="T24" s="91">
        <v>7.6628352490421452E-3</v>
      </c>
      <c r="U24" s="91">
        <v>0</v>
      </c>
      <c r="V24" s="91">
        <v>0</v>
      </c>
      <c r="W24" s="91">
        <v>0</v>
      </c>
      <c r="X24" s="91">
        <v>0</v>
      </c>
      <c r="Y24" s="91">
        <v>0</v>
      </c>
      <c r="Z24" s="91">
        <v>0</v>
      </c>
      <c r="AA24" s="91">
        <v>0.58823529411764708</v>
      </c>
      <c r="AB24" s="91">
        <v>0</v>
      </c>
      <c r="AC24" s="91">
        <v>0</v>
      </c>
      <c r="AD24" s="91">
        <v>0</v>
      </c>
      <c r="AE24" s="91">
        <v>3.1413612565445025E-2</v>
      </c>
      <c r="AF24" s="91">
        <v>0</v>
      </c>
      <c r="AG24" s="91">
        <v>0</v>
      </c>
      <c r="AH24" s="91">
        <v>0</v>
      </c>
      <c r="AI24" s="91">
        <v>3.2171581769436998E-2</v>
      </c>
      <c r="AJ24" s="91">
        <v>0</v>
      </c>
      <c r="AK24" s="91">
        <v>0</v>
      </c>
      <c r="AL24" s="91">
        <v>0</v>
      </c>
    </row>
    <row r="25" spans="1:38" ht="19.95" customHeight="1" x14ac:dyDescent="0.35">
      <c r="A25" s="87" t="s">
        <v>14</v>
      </c>
      <c r="B25" s="88">
        <v>22</v>
      </c>
      <c r="C25" s="88"/>
      <c r="D25" s="88">
        <v>22</v>
      </c>
      <c r="E25" s="88">
        <v>18</v>
      </c>
      <c r="F25" s="88">
        <v>4</v>
      </c>
      <c r="G25" s="88">
        <v>5</v>
      </c>
      <c r="H25" s="88">
        <v>1</v>
      </c>
      <c r="I25" s="88">
        <v>5</v>
      </c>
      <c r="J25" s="88">
        <v>1</v>
      </c>
      <c r="K25" s="88">
        <v>9</v>
      </c>
      <c r="L25" s="88">
        <v>3</v>
      </c>
      <c r="M25" s="88">
        <v>11</v>
      </c>
      <c r="N25" s="88">
        <v>9</v>
      </c>
      <c r="O25" s="88">
        <v>6</v>
      </c>
      <c r="P25" s="88">
        <v>9</v>
      </c>
      <c r="Q25" s="88">
        <v>1</v>
      </c>
      <c r="R25" s="88">
        <v>4</v>
      </c>
      <c r="S25" s="88">
        <v>3</v>
      </c>
      <c r="T25" s="88">
        <v>0</v>
      </c>
      <c r="U25" s="88">
        <v>5</v>
      </c>
      <c r="V25" s="88">
        <v>1</v>
      </c>
      <c r="W25" s="88">
        <v>2</v>
      </c>
      <c r="X25" s="88">
        <v>0</v>
      </c>
      <c r="Y25" s="88">
        <v>0</v>
      </c>
      <c r="Z25" s="88">
        <v>0</v>
      </c>
      <c r="AA25" s="88">
        <v>0</v>
      </c>
      <c r="AB25" s="88">
        <v>0</v>
      </c>
      <c r="AC25" s="88">
        <v>9</v>
      </c>
      <c r="AD25" s="88">
        <v>5</v>
      </c>
      <c r="AE25" s="88">
        <v>0</v>
      </c>
      <c r="AF25" s="88">
        <v>5</v>
      </c>
      <c r="AG25" s="88">
        <v>9</v>
      </c>
      <c r="AH25" s="88">
        <v>9</v>
      </c>
      <c r="AI25" s="88">
        <v>3</v>
      </c>
      <c r="AJ25" s="88">
        <v>5</v>
      </c>
      <c r="AK25" s="88">
        <v>1</v>
      </c>
      <c r="AL25" s="88">
        <v>13</v>
      </c>
    </row>
    <row r="26" spans="1:38" ht="19.95" customHeight="1" x14ac:dyDescent="0.35">
      <c r="A26" s="89" t="s">
        <v>581</v>
      </c>
      <c r="B26" s="91">
        <v>0.02</v>
      </c>
      <c r="C26" s="95">
        <v>2.1999999999999999E-2</v>
      </c>
      <c r="D26" s="91">
        <v>0.02</v>
      </c>
      <c r="E26" s="91">
        <v>3.7344398340248962E-2</v>
      </c>
      <c r="F26" s="91">
        <v>7.7519379844961239E-3</v>
      </c>
      <c r="G26" s="91">
        <v>1.7730496453900711E-2</v>
      </c>
      <c r="H26" s="91">
        <v>4.7169811320754715E-3</v>
      </c>
      <c r="I26" s="91">
        <v>2.9069767441860465E-2</v>
      </c>
      <c r="J26" s="91">
        <v>6.2893081761006293E-3</v>
      </c>
      <c r="K26" s="91">
        <v>5.1428571428571428E-2</v>
      </c>
      <c r="L26" s="91">
        <v>7.874015748031496E-3</v>
      </c>
      <c r="M26" s="91">
        <v>2.7989821882951654E-2</v>
      </c>
      <c r="N26" s="91">
        <v>3.9473684210526314E-2</v>
      </c>
      <c r="O26" s="91">
        <v>2.9411764705882353E-2</v>
      </c>
      <c r="P26" s="91">
        <v>4.0178571428571432E-2</v>
      </c>
      <c r="Q26" s="91">
        <v>5.9523809523809521E-3</v>
      </c>
      <c r="R26" s="91">
        <v>1.6064257028112448E-2</v>
      </c>
      <c r="S26" s="91">
        <v>1.9230769230769232E-2</v>
      </c>
      <c r="T26" s="91">
        <v>0</v>
      </c>
      <c r="U26" s="91">
        <v>2.403846153846154E-2</v>
      </c>
      <c r="V26" s="91">
        <v>7.0422535211267607E-3</v>
      </c>
      <c r="W26" s="91">
        <v>1.6949152542372881E-2</v>
      </c>
      <c r="X26" s="91">
        <v>0</v>
      </c>
      <c r="Y26" s="91">
        <v>0</v>
      </c>
      <c r="Z26" s="91">
        <v>0</v>
      </c>
      <c r="AA26" s="91">
        <v>0</v>
      </c>
      <c r="AB26" s="91">
        <v>0</v>
      </c>
      <c r="AC26" s="91">
        <v>0.31034482758620691</v>
      </c>
      <c r="AD26" s="91">
        <v>0.20833333333333334</v>
      </c>
      <c r="AE26" s="91">
        <v>0</v>
      </c>
      <c r="AF26" s="91">
        <v>2.9069767441860465E-2</v>
      </c>
      <c r="AG26" s="91">
        <v>0.39130434782608697</v>
      </c>
      <c r="AH26" s="91">
        <v>2.132701421800948E-2</v>
      </c>
      <c r="AI26" s="91">
        <v>8.0428954423592495E-3</v>
      </c>
      <c r="AJ26" s="91">
        <v>2.4875621890547265E-2</v>
      </c>
      <c r="AK26" s="91">
        <v>7.6923076923076927E-2</v>
      </c>
      <c r="AL26" s="91">
        <v>3.1476997578692496E-2</v>
      </c>
    </row>
    <row r="27" spans="1:38" x14ac:dyDescent="0.3">
      <c r="B27" s="5">
        <f>((B8)+(B10)+(B12)+(B14)+(B16)+(B18)+(B20)+(B22)+(B24)+(B26))</f>
        <v>1</v>
      </c>
      <c r="C27" s="5"/>
      <c r="D27" s="5">
        <f>((D8)+(D10)+(D12)+(D14)+(D16)+(D18)+(D20)+(D22)+(D24)+(D26))</f>
        <v>1</v>
      </c>
    </row>
    <row r="28" spans="1:38" x14ac:dyDescent="0.3">
      <c r="B28" s="5"/>
      <c r="C28" s="5"/>
    </row>
    <row r="29" spans="1:38" x14ac:dyDescent="0.3">
      <c r="B29" s="5"/>
      <c r="C29" s="5"/>
    </row>
    <row r="31" spans="1:38" x14ac:dyDescent="0.3">
      <c r="A31" t="s">
        <v>582</v>
      </c>
      <c r="B31">
        <v>0.27</v>
      </c>
      <c r="C31">
        <v>0.26500000000000001</v>
      </c>
      <c r="D31">
        <v>0.28000000000000003</v>
      </c>
      <c r="E31" s="5">
        <v>0.25518672199170123</v>
      </c>
      <c r="F31" s="5">
        <v>0.27519379844961239</v>
      </c>
      <c r="G31" s="5">
        <v>0.26595744680851063</v>
      </c>
      <c r="H31" s="5">
        <v>0.35377358490566035</v>
      </c>
      <c r="I31" s="5">
        <v>0.29069767441860467</v>
      </c>
      <c r="J31" s="5">
        <v>0.16352201257861634</v>
      </c>
      <c r="K31" s="5">
        <v>0.22857142857142856</v>
      </c>
      <c r="L31" s="5">
        <v>0.27559055118110237</v>
      </c>
      <c r="M31" s="5">
        <v>0.28244274809160308</v>
      </c>
      <c r="N31" s="5">
        <v>0.21491228070175439</v>
      </c>
      <c r="O31" s="5">
        <v>0.19607843137254902</v>
      </c>
      <c r="P31" s="5">
        <v>0.12053571428571429</v>
      </c>
      <c r="Q31" s="5">
        <v>0.23214285714285715</v>
      </c>
      <c r="R31" s="5">
        <v>0.34136546184738958</v>
      </c>
      <c r="S31" s="5">
        <v>0.47435897435897434</v>
      </c>
      <c r="T31" s="5">
        <v>0.88505747126436785</v>
      </c>
      <c r="U31" s="5">
        <v>3.8461538461538464E-2</v>
      </c>
      <c r="V31" s="5">
        <v>2.8169014084507043E-2</v>
      </c>
      <c r="W31" s="5">
        <v>0</v>
      </c>
      <c r="X31" s="5">
        <v>0.10465116279069768</v>
      </c>
      <c r="Y31" s="5">
        <v>0</v>
      </c>
      <c r="Z31" s="5">
        <v>0.1</v>
      </c>
      <c r="AA31" s="5">
        <v>0.23529411764705882</v>
      </c>
      <c r="AB31" s="5">
        <v>0.18181818181818182</v>
      </c>
      <c r="AC31" s="5">
        <v>0</v>
      </c>
      <c r="AD31" s="5">
        <v>0.16666666666666666</v>
      </c>
      <c r="AE31" s="5">
        <v>0.6465968586387435</v>
      </c>
      <c r="AF31" s="5">
        <v>3.4883720930232558E-2</v>
      </c>
      <c r="AG31" s="5">
        <v>0.13043478260869565</v>
      </c>
      <c r="AH31" s="5">
        <v>1.8957345971563982E-2</v>
      </c>
      <c r="AI31" s="5">
        <v>0.579088471849866</v>
      </c>
      <c r="AJ31" s="5">
        <v>0.19900497512437812</v>
      </c>
      <c r="AK31" s="5">
        <v>0.23076923076923078</v>
      </c>
      <c r="AL31" s="5">
        <v>1.2106537530266344E-2</v>
      </c>
    </row>
    <row r="32" spans="1:38" x14ac:dyDescent="0.3">
      <c r="A32" t="s">
        <v>145</v>
      </c>
      <c r="B32">
        <v>0.19</v>
      </c>
      <c r="C32">
        <v>0.187</v>
      </c>
      <c r="D32">
        <v>0.19</v>
      </c>
      <c r="E32" s="5">
        <v>0.14730290456431536</v>
      </c>
      <c r="F32" s="5">
        <v>0.22480620155038761</v>
      </c>
      <c r="G32" s="5">
        <v>0.12411347517730496</v>
      </c>
      <c r="H32" s="5">
        <v>0.18867924528301888</v>
      </c>
      <c r="I32" s="5">
        <v>0.29651162790697677</v>
      </c>
      <c r="J32" s="5">
        <v>0.18867924528301888</v>
      </c>
      <c r="K32" s="5">
        <v>0.17714285714285713</v>
      </c>
      <c r="L32" s="5">
        <v>0.16797900262467191</v>
      </c>
      <c r="M32" s="5">
        <v>0.21882951653944022</v>
      </c>
      <c r="N32" s="5">
        <v>0.16228070175438597</v>
      </c>
      <c r="O32" s="5">
        <v>0.29901960784313725</v>
      </c>
      <c r="P32" s="5">
        <v>0.23214285714285715</v>
      </c>
      <c r="Q32" s="5">
        <v>9.5238095238095233E-2</v>
      </c>
      <c r="R32" s="5">
        <v>0.12851405622489959</v>
      </c>
      <c r="S32" s="5">
        <v>0.16666666666666666</v>
      </c>
      <c r="T32" s="5">
        <v>0</v>
      </c>
      <c r="U32" s="5">
        <v>0.70192307692307687</v>
      </c>
      <c r="V32" s="5">
        <v>0</v>
      </c>
      <c r="W32" s="5">
        <v>0.13559322033898305</v>
      </c>
      <c r="X32" s="5">
        <v>0</v>
      </c>
      <c r="Y32" s="5">
        <v>0.16279069767441862</v>
      </c>
      <c r="Z32" s="5">
        <v>0</v>
      </c>
      <c r="AA32" s="5">
        <v>0</v>
      </c>
      <c r="AB32" s="5">
        <v>0</v>
      </c>
      <c r="AC32" s="5">
        <v>0.2413793103448276</v>
      </c>
      <c r="AD32" s="5">
        <v>0.16666666666666666</v>
      </c>
      <c r="AE32" s="5">
        <v>0</v>
      </c>
      <c r="AF32" s="5">
        <v>5.8139534883720929E-3</v>
      </c>
      <c r="AG32" s="5">
        <v>0.13043478260869565</v>
      </c>
      <c r="AH32" s="5">
        <v>0.43127962085308058</v>
      </c>
      <c r="AI32" s="5">
        <v>2.4128686327077747E-2</v>
      </c>
      <c r="AJ32" s="5">
        <v>3.482587064676617E-2</v>
      </c>
      <c r="AK32" s="5">
        <v>7.6923076923076927E-2</v>
      </c>
      <c r="AL32" s="5">
        <v>0.41162227602905571</v>
      </c>
    </row>
    <row r="33" spans="1:38" x14ac:dyDescent="0.3">
      <c r="A33" t="s">
        <v>583</v>
      </c>
      <c r="B33">
        <v>0.14000000000000001</v>
      </c>
      <c r="C33">
        <v>0.14399999999999999</v>
      </c>
      <c r="D33">
        <v>0.14000000000000001</v>
      </c>
      <c r="E33" s="5">
        <v>0.17842323651452283</v>
      </c>
      <c r="F33" s="5">
        <v>0.11046511627906977</v>
      </c>
      <c r="G33" s="5">
        <v>0.12411347517730496</v>
      </c>
      <c r="H33" s="5">
        <v>0.14150943396226415</v>
      </c>
      <c r="I33" s="5">
        <v>0.15116279069767441</v>
      </c>
      <c r="J33" s="5">
        <v>0.14465408805031446</v>
      </c>
      <c r="K33" s="5">
        <v>0.17142857142857143</v>
      </c>
      <c r="L33" s="5">
        <v>0.14960629921259844</v>
      </c>
      <c r="M33" s="5">
        <v>0.1272264631043257</v>
      </c>
      <c r="N33" s="5">
        <v>0.16228070175438597</v>
      </c>
      <c r="O33" s="5">
        <v>9.8039215686274508E-2</v>
      </c>
      <c r="P33" s="5">
        <v>0.21428571428571427</v>
      </c>
      <c r="Q33" s="5">
        <v>0.19047619047619047</v>
      </c>
      <c r="R33" s="5">
        <v>0.15662650602409639</v>
      </c>
      <c r="S33" s="5">
        <v>3.2051282051282048E-2</v>
      </c>
      <c r="T33" s="5">
        <v>4.2145593869731802E-2</v>
      </c>
      <c r="U33" s="5">
        <v>0</v>
      </c>
      <c r="V33" s="5">
        <v>0.80281690140845074</v>
      </c>
      <c r="W33" s="5">
        <v>5.9322033898305086E-2</v>
      </c>
      <c r="X33" s="5">
        <v>3.4883720930232558E-2</v>
      </c>
      <c r="Y33" s="5">
        <v>0</v>
      </c>
      <c r="Z33" s="5">
        <v>0.1</v>
      </c>
      <c r="AA33" s="5">
        <v>0</v>
      </c>
      <c r="AB33" s="5">
        <v>0</v>
      </c>
      <c r="AC33" s="5">
        <v>0.2413793103448276</v>
      </c>
      <c r="AD33" s="5">
        <v>0</v>
      </c>
      <c r="AE33" s="5">
        <v>3.6649214659685861E-2</v>
      </c>
      <c r="AF33" s="5">
        <v>0.70348837209302328</v>
      </c>
      <c r="AG33" s="5">
        <v>8.6956521739130432E-2</v>
      </c>
      <c r="AH33" s="5">
        <v>1.6587677725118485E-2</v>
      </c>
      <c r="AI33" s="5">
        <v>9.3833780160857902E-2</v>
      </c>
      <c r="AJ33" s="5">
        <v>0.36815920398009949</v>
      </c>
      <c r="AK33" s="5">
        <v>0.15384615384615385</v>
      </c>
      <c r="AL33" s="5">
        <v>7.990314769975787E-2</v>
      </c>
    </row>
    <row r="34" spans="1:38" x14ac:dyDescent="0.3">
      <c r="A34" t="s">
        <v>196</v>
      </c>
      <c r="B34">
        <v>0.11</v>
      </c>
      <c r="C34">
        <v>0.107</v>
      </c>
      <c r="D34">
        <v>0.11</v>
      </c>
      <c r="E34" s="5">
        <v>0.1016597510373444</v>
      </c>
      <c r="F34" s="5">
        <v>0.1124031007751938</v>
      </c>
      <c r="G34" s="5">
        <v>0.11347517730496454</v>
      </c>
      <c r="H34" s="5">
        <v>8.9622641509433956E-2</v>
      </c>
      <c r="I34" s="5">
        <v>9.3023255813953487E-2</v>
      </c>
      <c r="J34" s="5">
        <v>0.15094339622641509</v>
      </c>
      <c r="K34" s="5">
        <v>9.7142857142857142E-2</v>
      </c>
      <c r="L34" s="5">
        <v>0.12598425196850394</v>
      </c>
      <c r="M34" s="5">
        <v>8.1424936386768454E-2</v>
      </c>
      <c r="N34" s="5">
        <v>0.11842105263157894</v>
      </c>
      <c r="O34" s="5">
        <v>2.9411764705882353E-2</v>
      </c>
      <c r="P34" s="5">
        <v>0.20535714285714285</v>
      </c>
      <c r="Q34" s="5">
        <v>0.1130952380952381</v>
      </c>
      <c r="R34" s="5">
        <v>0.11244979919678715</v>
      </c>
      <c r="S34" s="5">
        <v>5.7692307692307696E-2</v>
      </c>
      <c r="T34" s="5">
        <v>0</v>
      </c>
      <c r="U34" s="5">
        <v>8.1730769230769232E-2</v>
      </c>
      <c r="V34" s="5">
        <v>7.0422535211267607E-3</v>
      </c>
      <c r="W34" s="5">
        <v>0.70338983050847459</v>
      </c>
      <c r="X34" s="5">
        <v>0</v>
      </c>
      <c r="Y34" s="5">
        <v>2.3255813953488372E-2</v>
      </c>
      <c r="Z34" s="5">
        <v>0.05</v>
      </c>
      <c r="AA34" s="5">
        <v>0</v>
      </c>
      <c r="AB34" s="5">
        <v>0</v>
      </c>
      <c r="AC34" s="5">
        <v>3.4482758620689655E-2</v>
      </c>
      <c r="AD34" s="5">
        <v>0.16666666666666666</v>
      </c>
      <c r="AE34" s="5">
        <v>5.235602094240838E-3</v>
      </c>
      <c r="AF34" s="5">
        <v>2.9069767441860465E-2</v>
      </c>
      <c r="AG34" s="5">
        <v>4.3478260869565216E-2</v>
      </c>
      <c r="AH34" s="5">
        <v>0.23696682464454977</v>
      </c>
      <c r="AI34" s="5">
        <v>1.0723860589812333E-2</v>
      </c>
      <c r="AJ34" s="5">
        <v>0.14925373134328357</v>
      </c>
      <c r="AK34" s="5">
        <v>0.15384615384615385</v>
      </c>
      <c r="AL34" s="5">
        <v>0.17675544794188863</v>
      </c>
    </row>
    <row r="35" spans="1:38" x14ac:dyDescent="0.3">
      <c r="A35" t="s">
        <v>180</v>
      </c>
      <c r="B35">
        <v>0.12</v>
      </c>
      <c r="C35">
        <v>0.11799999999999999</v>
      </c>
      <c r="D35">
        <v>0.11</v>
      </c>
      <c r="E35" s="5">
        <v>0.14522821576763487</v>
      </c>
      <c r="F35" s="5">
        <v>9.3023255813953487E-2</v>
      </c>
      <c r="G35" s="5">
        <v>0.16666666666666666</v>
      </c>
      <c r="H35" s="5">
        <v>0.10849056603773585</v>
      </c>
      <c r="I35" s="5">
        <v>2.3255813953488372E-2</v>
      </c>
      <c r="J35" s="5">
        <v>8.8050314465408799E-2</v>
      </c>
      <c r="K35" s="5">
        <v>0.1657142857142857</v>
      </c>
      <c r="L35" s="5">
        <v>0.14698162729658792</v>
      </c>
      <c r="M35" s="5">
        <v>7.124681933842239E-2</v>
      </c>
      <c r="N35" s="5">
        <v>0.14912280701754385</v>
      </c>
      <c r="O35" s="5">
        <v>0.19607843137254902</v>
      </c>
      <c r="P35" s="5">
        <v>2.6785714285714284E-2</v>
      </c>
      <c r="Q35" s="5">
        <v>0.11904761904761904</v>
      </c>
      <c r="R35" s="5">
        <v>0.13253012048192772</v>
      </c>
      <c r="S35" s="5">
        <v>0.12820512820512819</v>
      </c>
      <c r="T35" s="5">
        <v>6.1302681992337162E-2</v>
      </c>
      <c r="U35" s="5">
        <v>0</v>
      </c>
      <c r="V35" s="5">
        <v>0.13380281690140844</v>
      </c>
      <c r="W35" s="5">
        <v>2.5423728813559324E-2</v>
      </c>
      <c r="X35" s="5">
        <v>0.84883720930232553</v>
      </c>
      <c r="Y35" s="5">
        <v>0</v>
      </c>
      <c r="Z35" s="5">
        <v>0</v>
      </c>
      <c r="AA35" s="5">
        <v>0.17647058823529413</v>
      </c>
      <c r="AB35" s="5">
        <v>9.0909090909090912E-2</v>
      </c>
      <c r="AC35" s="5">
        <v>0</v>
      </c>
      <c r="AD35" s="5">
        <v>0.125</v>
      </c>
      <c r="AE35" s="5">
        <v>0.25392670157068065</v>
      </c>
      <c r="AF35" s="5">
        <v>9.3023255813953487E-2</v>
      </c>
      <c r="AG35" s="5">
        <v>8.6956521739130432E-2</v>
      </c>
      <c r="AH35" s="5">
        <v>7.1090047393364926E-3</v>
      </c>
      <c r="AI35" s="5">
        <v>0.24128686327077747</v>
      </c>
      <c r="AJ35" s="5">
        <v>7.9601990049751242E-2</v>
      </c>
      <c r="AK35" s="5">
        <v>0.15384615384615385</v>
      </c>
      <c r="AL35" s="5">
        <v>2.4213075060532687E-2</v>
      </c>
    </row>
    <row r="36" spans="1:38" x14ac:dyDescent="0.3">
      <c r="A36" t="s">
        <v>187</v>
      </c>
      <c r="B36">
        <v>0.11</v>
      </c>
      <c r="C36">
        <v>0.114</v>
      </c>
      <c r="D36">
        <v>0.11</v>
      </c>
      <c r="E36" s="5">
        <v>9.3360995850622408E-2</v>
      </c>
      <c r="F36" s="5">
        <v>0.13565891472868216</v>
      </c>
      <c r="G36" s="5">
        <v>0.10283687943262411</v>
      </c>
      <c r="H36" s="5">
        <v>6.6037735849056603E-2</v>
      </c>
      <c r="I36" s="5">
        <v>0.10465116279069768</v>
      </c>
      <c r="J36" s="5">
        <v>0.23270440251572327</v>
      </c>
      <c r="K36" s="5">
        <v>9.7142857142857142E-2</v>
      </c>
      <c r="L36" s="5">
        <v>8.3989501312335957E-2</v>
      </c>
      <c r="M36" s="5">
        <v>0.14503816793893129</v>
      </c>
      <c r="N36" s="5">
        <v>0.11403508771929824</v>
      </c>
      <c r="O36" s="5">
        <v>7.8431372549019607E-2</v>
      </c>
      <c r="P36" s="5">
        <v>0.15178571428571427</v>
      </c>
      <c r="Q36" s="5">
        <v>0.18452380952380953</v>
      </c>
      <c r="R36" s="5">
        <v>8.4337349397590355E-2</v>
      </c>
      <c r="S36" s="5">
        <v>8.3333333333333329E-2</v>
      </c>
      <c r="T36" s="5">
        <v>0</v>
      </c>
      <c r="U36" s="5">
        <v>0.15384615384615385</v>
      </c>
      <c r="V36" s="5">
        <v>7.0422535211267607E-3</v>
      </c>
      <c r="W36" s="5">
        <v>5.0847457627118647E-2</v>
      </c>
      <c r="X36" s="5">
        <v>0</v>
      </c>
      <c r="Y36" s="5">
        <v>0.81395348837209303</v>
      </c>
      <c r="Z36" s="5">
        <v>0</v>
      </c>
      <c r="AA36" s="5">
        <v>0</v>
      </c>
      <c r="AB36" s="5">
        <v>0</v>
      </c>
      <c r="AC36" s="5">
        <v>0.17241379310344829</v>
      </c>
      <c r="AD36" s="5">
        <v>8.3333333333333329E-2</v>
      </c>
      <c r="AE36" s="5">
        <v>0</v>
      </c>
      <c r="AF36" s="5">
        <v>1.1627906976744186E-2</v>
      </c>
      <c r="AG36" s="5">
        <v>4.3478260869565216E-2</v>
      </c>
      <c r="AH36" s="5">
        <v>0.26540284360189575</v>
      </c>
      <c r="AI36" s="5">
        <v>0</v>
      </c>
      <c r="AJ36" s="5">
        <v>3.482587064676617E-2</v>
      </c>
      <c r="AK36" s="5">
        <v>0.15384615384615385</v>
      </c>
      <c r="AL36" s="5">
        <v>0.2566585956416465</v>
      </c>
    </row>
    <row r="37" spans="1:38" x14ac:dyDescent="0.3">
      <c r="A37" t="s">
        <v>584</v>
      </c>
      <c r="B37">
        <v>0.02</v>
      </c>
      <c r="C37">
        <v>1.7999999999999999E-2</v>
      </c>
      <c r="D37">
        <v>0.02</v>
      </c>
      <c r="E37" s="5">
        <v>1.8672199170124481E-2</v>
      </c>
      <c r="F37" s="5">
        <v>1.7441860465116279E-2</v>
      </c>
      <c r="G37" s="5">
        <v>4.6099290780141841E-2</v>
      </c>
      <c r="H37" s="5">
        <v>1.4150943396226415E-2</v>
      </c>
      <c r="I37" s="5">
        <v>5.8139534883720929E-3</v>
      </c>
      <c r="J37" s="5">
        <v>6.2893081761006293E-3</v>
      </c>
      <c r="K37" s="5">
        <v>0</v>
      </c>
      <c r="L37" s="5">
        <v>1.5748031496062992E-2</v>
      </c>
      <c r="M37" s="5">
        <v>2.2900763358778626E-2</v>
      </c>
      <c r="N37" s="5">
        <v>1.7543859649122806E-2</v>
      </c>
      <c r="O37" s="5">
        <v>4.9019607843137254E-2</v>
      </c>
      <c r="P37" s="5">
        <v>8.9285714285714281E-3</v>
      </c>
      <c r="Q37" s="5">
        <v>5.9523809523809521E-3</v>
      </c>
      <c r="R37" s="5">
        <v>1.6064257028112448E-2</v>
      </c>
      <c r="S37" s="5">
        <v>0</v>
      </c>
      <c r="T37" s="5">
        <v>0</v>
      </c>
      <c r="U37" s="5">
        <v>0</v>
      </c>
      <c r="V37" s="5">
        <v>1.4084507042253521E-2</v>
      </c>
      <c r="W37" s="5">
        <v>8.4745762711864406E-3</v>
      </c>
      <c r="X37" s="5">
        <v>0</v>
      </c>
      <c r="Y37" s="5">
        <v>0</v>
      </c>
      <c r="Z37" s="5">
        <v>0.7</v>
      </c>
      <c r="AA37" s="5">
        <v>0</v>
      </c>
      <c r="AB37" s="5">
        <v>0</v>
      </c>
      <c r="AC37" s="5">
        <v>0</v>
      </c>
      <c r="AD37" s="5">
        <v>8.3333333333333329E-2</v>
      </c>
      <c r="AE37" s="5">
        <v>0</v>
      </c>
      <c r="AF37" s="5">
        <v>8.7209302325581398E-2</v>
      </c>
      <c r="AG37" s="5">
        <v>8.6956521739130432E-2</v>
      </c>
      <c r="AH37" s="5">
        <v>2.3696682464454978E-3</v>
      </c>
      <c r="AI37" s="5">
        <v>2.6809651474530832E-3</v>
      </c>
      <c r="AJ37" s="5">
        <v>6.965174129353234E-2</v>
      </c>
      <c r="AK37" s="5">
        <v>0</v>
      </c>
      <c r="AL37" s="5">
        <v>7.2639225181598066E-3</v>
      </c>
    </row>
    <row r="38" spans="1:38" x14ac:dyDescent="0.3">
      <c r="A38" t="s">
        <v>586</v>
      </c>
      <c r="B38">
        <v>0.01</v>
      </c>
      <c r="C38">
        <v>1.2E-2</v>
      </c>
      <c r="D38">
        <v>0.01</v>
      </c>
      <c r="E38" s="5">
        <v>1.8672199170124481E-2</v>
      </c>
      <c r="F38" s="5">
        <v>3.875968992248062E-3</v>
      </c>
      <c r="G38" s="5">
        <v>1.0638297872340425E-2</v>
      </c>
      <c r="H38" s="5">
        <v>2.8301886792452831E-2</v>
      </c>
      <c r="I38" s="5">
        <v>0</v>
      </c>
      <c r="J38" s="5">
        <v>1.8867924528301886E-2</v>
      </c>
      <c r="K38" s="5">
        <v>0</v>
      </c>
      <c r="L38" s="5">
        <v>1.8372703412073491E-2</v>
      </c>
      <c r="M38" s="5">
        <v>5.0890585241730284E-3</v>
      </c>
      <c r="N38" s="5">
        <v>1.3157894736842105E-2</v>
      </c>
      <c r="O38" s="5">
        <v>9.8039215686274508E-3</v>
      </c>
      <c r="P38" s="5">
        <v>0</v>
      </c>
      <c r="Q38" s="5">
        <v>4.1666666666666664E-2</v>
      </c>
      <c r="R38" s="5">
        <v>4.0160642570281121E-3</v>
      </c>
      <c r="S38" s="5">
        <v>1.282051282051282E-2</v>
      </c>
      <c r="T38" s="5">
        <v>3.8314176245210726E-3</v>
      </c>
      <c r="U38" s="5">
        <v>0</v>
      </c>
      <c r="V38" s="5">
        <v>0</v>
      </c>
      <c r="W38" s="5">
        <v>0</v>
      </c>
      <c r="X38" s="5">
        <v>1.1627906976744186E-2</v>
      </c>
      <c r="Y38" s="5">
        <v>0</v>
      </c>
      <c r="Z38" s="5">
        <v>0.05</v>
      </c>
      <c r="AA38" s="5">
        <v>0</v>
      </c>
      <c r="AB38" s="5">
        <v>0.72727272727272729</v>
      </c>
      <c r="AC38" s="5">
        <v>0</v>
      </c>
      <c r="AD38" s="5">
        <v>0</v>
      </c>
      <c r="AE38" s="5">
        <v>2.6178010471204188E-2</v>
      </c>
      <c r="AF38" s="5">
        <v>5.8139534883720929E-3</v>
      </c>
      <c r="AG38" s="5">
        <v>0</v>
      </c>
      <c r="AH38" s="5">
        <v>0</v>
      </c>
      <c r="AI38" s="5">
        <v>8.0428954423592495E-3</v>
      </c>
      <c r="AJ38" s="5">
        <v>3.9800995024875621E-2</v>
      </c>
      <c r="AK38" s="5">
        <v>0</v>
      </c>
      <c r="AL38" s="5">
        <v>0</v>
      </c>
    </row>
    <row r="39" spans="1:38" x14ac:dyDescent="0.3">
      <c r="A39" t="s">
        <v>585</v>
      </c>
      <c r="B39">
        <v>0.01</v>
      </c>
      <c r="C39">
        <v>1.2E-2</v>
      </c>
      <c r="D39">
        <v>0.01</v>
      </c>
      <c r="E39" s="5">
        <v>4.1493775933609959E-3</v>
      </c>
      <c r="F39" s="5">
        <v>1.937984496124031E-2</v>
      </c>
      <c r="G39" s="5">
        <v>2.8368794326241134E-2</v>
      </c>
      <c r="H39" s="5">
        <v>4.7169811320754715E-3</v>
      </c>
      <c r="I39" s="5">
        <v>5.8139534883720929E-3</v>
      </c>
      <c r="J39" s="5">
        <v>0</v>
      </c>
      <c r="K39" s="5">
        <v>1.1428571428571429E-2</v>
      </c>
      <c r="L39" s="5">
        <v>7.874015748031496E-3</v>
      </c>
      <c r="M39" s="5">
        <v>1.7811704834605598E-2</v>
      </c>
      <c r="N39" s="5">
        <v>8.771929824561403E-3</v>
      </c>
      <c r="O39" s="5">
        <v>1.4705882352941176E-2</v>
      </c>
      <c r="P39" s="5">
        <v>0</v>
      </c>
      <c r="Q39" s="5">
        <v>1.1904761904761904E-2</v>
      </c>
      <c r="R39" s="5">
        <v>8.0321285140562242E-3</v>
      </c>
      <c r="S39" s="5">
        <v>2.564102564102564E-2</v>
      </c>
      <c r="T39" s="5">
        <v>7.6628352490421452E-3</v>
      </c>
      <c r="U39" s="5">
        <v>0</v>
      </c>
      <c r="V39" s="5">
        <v>0</v>
      </c>
      <c r="W39" s="5">
        <v>0</v>
      </c>
      <c r="X39" s="5">
        <v>0</v>
      </c>
      <c r="Y39" s="5">
        <v>0</v>
      </c>
      <c r="Z39" s="5">
        <v>0</v>
      </c>
      <c r="AA39" s="5">
        <v>0.58823529411764708</v>
      </c>
      <c r="AB39" s="5">
        <v>0</v>
      </c>
      <c r="AC39" s="5">
        <v>0</v>
      </c>
      <c r="AD39" s="5">
        <v>0</v>
      </c>
      <c r="AE39" s="5">
        <v>3.1413612565445025E-2</v>
      </c>
      <c r="AF39" s="5">
        <v>0</v>
      </c>
      <c r="AG39" s="5">
        <v>0</v>
      </c>
      <c r="AH39" s="5">
        <v>0</v>
      </c>
      <c r="AI39" s="5">
        <v>3.2171581769436998E-2</v>
      </c>
      <c r="AJ39" s="5">
        <v>0</v>
      </c>
      <c r="AK39" s="5">
        <v>0</v>
      </c>
      <c r="AL39" s="5">
        <v>0</v>
      </c>
    </row>
    <row r="40" spans="1:38" x14ac:dyDescent="0.3">
      <c r="A40" t="s">
        <v>581</v>
      </c>
      <c r="B40">
        <v>0.02</v>
      </c>
      <c r="C40">
        <v>2.1999999999999999E-2</v>
      </c>
      <c r="D40">
        <v>0.02</v>
      </c>
      <c r="E40" s="5">
        <v>3.7344398340248962E-2</v>
      </c>
      <c r="F40" s="5">
        <v>7.7519379844961239E-3</v>
      </c>
      <c r="G40" s="5">
        <v>1.7730496453900711E-2</v>
      </c>
      <c r="H40" s="5">
        <v>4.7169811320754715E-3</v>
      </c>
      <c r="I40" s="5">
        <v>2.9069767441860465E-2</v>
      </c>
      <c r="J40" s="5">
        <v>6.2893081761006293E-3</v>
      </c>
      <c r="K40" s="5">
        <v>5.1428571428571428E-2</v>
      </c>
      <c r="L40" s="5">
        <v>7.874015748031496E-3</v>
      </c>
      <c r="M40" s="5">
        <v>2.7989821882951654E-2</v>
      </c>
      <c r="N40" s="5">
        <v>3.9473684210526314E-2</v>
      </c>
      <c r="O40" s="5">
        <v>2.9411764705882353E-2</v>
      </c>
      <c r="P40" s="5">
        <v>4.0178571428571432E-2</v>
      </c>
      <c r="Q40" s="5">
        <v>5.9523809523809521E-3</v>
      </c>
      <c r="R40" s="5">
        <v>1.6064257028112448E-2</v>
      </c>
      <c r="S40" s="5">
        <v>1.9230769230769232E-2</v>
      </c>
      <c r="T40" s="5">
        <v>0</v>
      </c>
      <c r="U40" s="5">
        <v>2.403846153846154E-2</v>
      </c>
      <c r="V40" s="5">
        <v>7.0422535211267607E-3</v>
      </c>
      <c r="W40" s="5">
        <v>1.6949152542372881E-2</v>
      </c>
      <c r="X40" s="5">
        <v>0</v>
      </c>
      <c r="Y40" s="5">
        <v>0</v>
      </c>
      <c r="Z40" s="5">
        <v>0</v>
      </c>
      <c r="AA40" s="5">
        <v>0</v>
      </c>
      <c r="AB40" s="5">
        <v>0</v>
      </c>
      <c r="AC40" s="5">
        <v>0.31034482758620691</v>
      </c>
      <c r="AD40" s="5">
        <v>0.20833333333333334</v>
      </c>
      <c r="AE40" s="5">
        <v>0</v>
      </c>
      <c r="AF40" s="5">
        <v>2.9069767441860465E-2</v>
      </c>
      <c r="AG40" s="5">
        <v>0.39130434782608697</v>
      </c>
      <c r="AH40" s="5">
        <v>2.132701421800948E-2</v>
      </c>
      <c r="AI40" s="5">
        <v>8.0428954423592495E-3</v>
      </c>
      <c r="AJ40" s="5">
        <v>2.4875621890547265E-2</v>
      </c>
      <c r="AK40" s="5">
        <v>7.6923076923076927E-2</v>
      </c>
      <c r="AL40" s="5">
        <v>3.1476997578692496E-2</v>
      </c>
    </row>
  </sheetData>
  <sheetProtection algorithmName="SHA-512" hashValue="cct5SZTSuatY7nNYUrH0+4g1CcxtY1aXCL9zJ5cVlQBn+zxW3VGepWQgjCtEsa29uNoGysAuRInOybEPDYQrEg==" saltValue="bt7cyvfDQEuFPdEkKIvQyQ==" spinCount="100000" sheet="1" objects="1" scenarios="1"/>
  <mergeCells count="9">
    <mergeCell ref="AI4:AL4"/>
    <mergeCell ref="E4:F4"/>
    <mergeCell ref="G4:K4"/>
    <mergeCell ref="L4:N4"/>
    <mergeCell ref="B2:F2"/>
    <mergeCell ref="A3:E3"/>
    <mergeCell ref="O4:S4"/>
    <mergeCell ref="T4:AD4"/>
    <mergeCell ref="AE4:AH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J33"/>
  <sheetViews>
    <sheetView showGridLines="0" workbookViewId="0"/>
  </sheetViews>
  <sheetFormatPr defaultRowHeight="14.4" x14ac:dyDescent="0.3"/>
  <cols>
    <col min="1" max="1" width="48.33203125" customWidth="1"/>
    <col min="2" max="36" width="20.77734375" customWidth="1"/>
  </cols>
  <sheetData>
    <row r="1" spans="1:36" ht="21" x14ac:dyDescent="0.4">
      <c r="A1" s="26" t="str">
        <f>HYPERLINK("#Contents!A1","Return to Contents")</f>
        <v>Return to Contents</v>
      </c>
    </row>
    <row r="2" spans="1:36" ht="69" customHeight="1" x14ac:dyDescent="0.4">
      <c r="B2" s="171" t="s">
        <v>658</v>
      </c>
      <c r="C2" s="171"/>
      <c r="D2" s="171"/>
      <c r="E2" s="171"/>
      <c r="F2" s="171"/>
      <c r="G2" s="77"/>
      <c r="H2" s="77"/>
      <c r="I2" s="77"/>
      <c r="J2" s="77"/>
      <c r="K2" s="77"/>
      <c r="L2" s="77"/>
      <c r="M2" s="77"/>
      <c r="N2" s="78"/>
      <c r="O2" s="78"/>
    </row>
    <row r="3" spans="1:36" ht="80.400000000000006" customHeight="1" x14ac:dyDescent="0.4">
      <c r="A3" s="172" t="s">
        <v>654</v>
      </c>
      <c r="B3" s="172"/>
      <c r="C3" s="172"/>
      <c r="D3" s="172"/>
      <c r="E3" s="172"/>
      <c r="F3" s="79"/>
      <c r="G3" s="79"/>
      <c r="H3" s="79"/>
      <c r="I3" s="79"/>
      <c r="J3" s="79"/>
      <c r="K3" s="79"/>
      <c r="L3" s="79"/>
      <c r="M3" s="79"/>
      <c r="N3" s="79"/>
      <c r="O3" s="79"/>
      <c r="P3" s="79"/>
      <c r="Q3" s="79"/>
      <c r="R3" s="79"/>
      <c r="S3" s="79"/>
      <c r="T3" s="79"/>
      <c r="U3" s="79"/>
      <c r="V3" s="79"/>
      <c r="W3" s="79"/>
      <c r="X3" s="79"/>
      <c r="Y3" s="79"/>
      <c r="Z3" s="79"/>
      <c r="AA3" s="79"/>
      <c r="AB3" s="79"/>
      <c r="AC3" s="80"/>
      <c r="AD3" s="80"/>
      <c r="AF3" s="79"/>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100.2" customHeight="1" x14ac:dyDescent="0.3">
      <c r="A5" s="113" t="s">
        <v>672</v>
      </c>
      <c r="B5" s="83" t="s">
        <v>656</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17</v>
      </c>
      <c r="C7" s="90" t="s">
        <v>51</v>
      </c>
      <c r="D7" s="90" t="s">
        <v>52</v>
      </c>
      <c r="E7" s="90" t="s">
        <v>53</v>
      </c>
      <c r="F7" s="90" t="s">
        <v>54</v>
      </c>
      <c r="G7" s="90" t="s">
        <v>55</v>
      </c>
      <c r="H7" s="90" t="s">
        <v>56</v>
      </c>
      <c r="I7" s="90" t="s">
        <v>23</v>
      </c>
      <c r="J7" s="90" t="s">
        <v>57</v>
      </c>
      <c r="K7" s="90" t="s">
        <v>58</v>
      </c>
      <c r="L7" s="90" t="s">
        <v>44</v>
      </c>
      <c r="M7" s="90" t="s">
        <v>33</v>
      </c>
      <c r="N7" s="90" t="s">
        <v>59</v>
      </c>
      <c r="O7" s="90" t="s">
        <v>60</v>
      </c>
      <c r="P7" s="90" t="s">
        <v>61</v>
      </c>
      <c r="Q7" s="90" t="s">
        <v>62</v>
      </c>
      <c r="R7" s="90" t="s">
        <v>63</v>
      </c>
      <c r="S7" s="90" t="s">
        <v>64</v>
      </c>
      <c r="T7" s="90" t="s">
        <v>65</v>
      </c>
      <c r="U7" s="90" t="s">
        <v>66</v>
      </c>
      <c r="V7" s="90" t="s">
        <v>67</v>
      </c>
      <c r="W7" s="90" t="s">
        <v>68</v>
      </c>
      <c r="X7" s="90" t="s">
        <v>69</v>
      </c>
      <c r="Y7" s="90" t="s">
        <v>70</v>
      </c>
      <c r="Z7" s="90" t="s">
        <v>71</v>
      </c>
      <c r="AA7" s="90" t="s">
        <v>39</v>
      </c>
      <c r="AB7" s="90" t="s">
        <v>72</v>
      </c>
      <c r="AC7" s="90" t="s">
        <v>73</v>
      </c>
      <c r="AD7" s="90" t="s">
        <v>74</v>
      </c>
      <c r="AE7" s="90" t="s">
        <v>75</v>
      </c>
      <c r="AF7" s="90" t="s">
        <v>76</v>
      </c>
      <c r="AG7" s="90" t="s">
        <v>77</v>
      </c>
      <c r="AH7" s="90" t="s">
        <v>78</v>
      </c>
      <c r="AI7" s="90" t="s">
        <v>79</v>
      </c>
      <c r="AJ7" s="90" t="s">
        <v>80</v>
      </c>
    </row>
    <row r="8" spans="1:36" ht="19.95" customHeight="1" x14ac:dyDescent="0.35">
      <c r="A8" s="87" t="s">
        <v>81</v>
      </c>
      <c r="B8" s="88" t="s">
        <v>82</v>
      </c>
      <c r="C8" s="88" t="s">
        <v>83</v>
      </c>
      <c r="D8" s="88" t="s">
        <v>84</v>
      </c>
      <c r="E8" s="88" t="s">
        <v>85</v>
      </c>
      <c r="F8" s="88" t="s">
        <v>85</v>
      </c>
      <c r="G8" s="88" t="s">
        <v>86</v>
      </c>
      <c r="H8" s="88" t="s">
        <v>40</v>
      </c>
      <c r="I8" s="88" t="s">
        <v>87</v>
      </c>
      <c r="J8" s="88" t="s">
        <v>88</v>
      </c>
      <c r="K8" s="88" t="s">
        <v>89</v>
      </c>
      <c r="L8" s="88" t="s">
        <v>90</v>
      </c>
      <c r="M8" s="88" t="s">
        <v>87</v>
      </c>
      <c r="N8" s="88" t="s">
        <v>91</v>
      </c>
      <c r="O8" s="88" t="s">
        <v>92</v>
      </c>
      <c r="P8" s="88" t="s">
        <v>93</v>
      </c>
      <c r="Q8" s="88" t="s">
        <v>94</v>
      </c>
      <c r="R8" s="88" t="s">
        <v>24</v>
      </c>
      <c r="S8" s="88" t="s">
        <v>95</v>
      </c>
      <c r="T8" s="88" t="s">
        <v>96</v>
      </c>
      <c r="U8" s="88" t="s">
        <v>97</v>
      </c>
      <c r="V8" s="88" t="s">
        <v>98</v>
      </c>
      <c r="W8" s="88" t="s">
        <v>97</v>
      </c>
      <c r="X8" s="88" t="s">
        <v>99</v>
      </c>
      <c r="Y8" s="88" t="s">
        <v>96</v>
      </c>
      <c r="Z8" s="88" t="s">
        <v>99</v>
      </c>
      <c r="AA8" s="88" t="s">
        <v>97</v>
      </c>
      <c r="AB8" s="88" t="s">
        <v>96</v>
      </c>
      <c r="AC8" s="88" t="s">
        <v>100</v>
      </c>
      <c r="AD8" s="88" t="s">
        <v>101</v>
      </c>
      <c r="AE8" s="88" t="s">
        <v>102</v>
      </c>
      <c r="AF8" s="88" t="s">
        <v>95</v>
      </c>
      <c r="AG8" s="88" t="s">
        <v>103</v>
      </c>
      <c r="AH8" s="88" t="s">
        <v>87</v>
      </c>
      <c r="AI8" s="88" t="s">
        <v>102</v>
      </c>
      <c r="AJ8" s="88" t="s">
        <v>104</v>
      </c>
    </row>
    <row r="9" spans="1:36" ht="19.95" customHeight="1" x14ac:dyDescent="0.35">
      <c r="A9" s="89" t="s">
        <v>105</v>
      </c>
      <c r="B9" s="90" t="s">
        <v>106</v>
      </c>
      <c r="C9" s="90" t="s">
        <v>107</v>
      </c>
      <c r="D9" s="90" t="s">
        <v>108</v>
      </c>
      <c r="E9" s="90" t="s">
        <v>108</v>
      </c>
      <c r="F9" s="90" t="s">
        <v>109</v>
      </c>
      <c r="G9" s="90" t="s">
        <v>110</v>
      </c>
      <c r="H9" s="90" t="s">
        <v>111</v>
      </c>
      <c r="I9" s="90" t="s">
        <v>112</v>
      </c>
      <c r="J9" s="90" t="s">
        <v>110</v>
      </c>
      <c r="K9" s="90" t="s">
        <v>108</v>
      </c>
      <c r="L9" s="90" t="s">
        <v>113</v>
      </c>
      <c r="M9" s="90" t="s">
        <v>114</v>
      </c>
      <c r="N9" s="90" t="s">
        <v>115</v>
      </c>
      <c r="O9" s="90" t="s">
        <v>112</v>
      </c>
      <c r="P9" s="90" t="s">
        <v>116</v>
      </c>
      <c r="Q9" s="90" t="s">
        <v>117</v>
      </c>
      <c r="R9" s="90" t="s">
        <v>118</v>
      </c>
      <c r="S9" s="90" t="s">
        <v>119</v>
      </c>
      <c r="T9" s="90" t="s">
        <v>120</v>
      </c>
      <c r="U9" s="90" t="s">
        <v>121</v>
      </c>
      <c r="V9" s="90" t="s">
        <v>122</v>
      </c>
      <c r="W9" s="90" t="s">
        <v>121</v>
      </c>
      <c r="X9" s="90" t="s">
        <v>123</v>
      </c>
      <c r="Y9" s="90" t="s">
        <v>112</v>
      </c>
      <c r="Z9" s="90" t="s">
        <v>111</v>
      </c>
      <c r="AA9" s="90" t="s">
        <v>124</v>
      </c>
      <c r="AB9" s="90" t="s">
        <v>125</v>
      </c>
      <c r="AC9" s="90" t="s">
        <v>126</v>
      </c>
      <c r="AD9" s="90" t="s">
        <v>120</v>
      </c>
      <c r="AE9" s="90" t="s">
        <v>125</v>
      </c>
      <c r="AF9" s="90" t="s">
        <v>127</v>
      </c>
      <c r="AG9" s="90" t="s">
        <v>128</v>
      </c>
      <c r="AH9" s="90" t="s">
        <v>114</v>
      </c>
      <c r="AI9" s="90" t="s">
        <v>107</v>
      </c>
      <c r="AJ9" s="90" t="s">
        <v>124</v>
      </c>
    </row>
    <row r="10" spans="1:36" ht="19.95" customHeight="1" x14ac:dyDescent="0.35">
      <c r="A10" s="87" t="s">
        <v>4</v>
      </c>
      <c r="B10" s="88" t="s">
        <v>129</v>
      </c>
      <c r="C10" s="88" t="s">
        <v>130</v>
      </c>
      <c r="D10" s="88" t="s">
        <v>131</v>
      </c>
      <c r="E10" s="88" t="s">
        <v>132</v>
      </c>
      <c r="F10" s="88" t="s">
        <v>87</v>
      </c>
      <c r="G10" s="88" t="s">
        <v>133</v>
      </c>
      <c r="H10" s="88" t="s">
        <v>45</v>
      </c>
      <c r="I10" s="88" t="s">
        <v>134</v>
      </c>
      <c r="J10" s="88" t="s">
        <v>135</v>
      </c>
      <c r="K10" s="88" t="s">
        <v>136</v>
      </c>
      <c r="L10" s="88" t="s">
        <v>39</v>
      </c>
      <c r="M10" s="88" t="s">
        <v>137</v>
      </c>
      <c r="N10" s="88" t="s">
        <v>49</v>
      </c>
      <c r="O10" s="88" t="s">
        <v>138</v>
      </c>
      <c r="P10" s="88" t="s">
        <v>139</v>
      </c>
      <c r="Q10" s="88" t="s">
        <v>40</v>
      </c>
      <c r="R10" s="88" t="s">
        <v>97</v>
      </c>
      <c r="S10" s="88" t="s">
        <v>140</v>
      </c>
      <c r="T10" s="88" t="s">
        <v>97</v>
      </c>
      <c r="U10" s="88" t="s">
        <v>138</v>
      </c>
      <c r="V10" s="88" t="s">
        <v>97</v>
      </c>
      <c r="W10" s="88" t="s">
        <v>141</v>
      </c>
      <c r="X10" s="88" t="s">
        <v>97</v>
      </c>
      <c r="Y10" s="88" t="s">
        <v>97</v>
      </c>
      <c r="Z10" s="88" t="s">
        <v>97</v>
      </c>
      <c r="AA10" s="88" t="s">
        <v>142</v>
      </c>
      <c r="AB10" s="88" t="s">
        <v>96</v>
      </c>
      <c r="AC10" s="88" t="s">
        <v>97</v>
      </c>
      <c r="AD10" s="88" t="s">
        <v>143</v>
      </c>
      <c r="AE10" s="88" t="s">
        <v>102</v>
      </c>
      <c r="AF10" s="88" t="s">
        <v>22</v>
      </c>
      <c r="AG10" s="88" t="s">
        <v>98</v>
      </c>
      <c r="AH10" s="88" t="s">
        <v>142</v>
      </c>
      <c r="AI10" s="88" t="s">
        <v>143</v>
      </c>
      <c r="AJ10" s="88" t="s">
        <v>144</v>
      </c>
    </row>
    <row r="11" spans="1:36" ht="19.95" customHeight="1" x14ac:dyDescent="0.35">
      <c r="A11" s="89" t="s">
        <v>145</v>
      </c>
      <c r="B11" s="90" t="s">
        <v>146</v>
      </c>
      <c r="C11" s="90" t="s">
        <v>147</v>
      </c>
      <c r="D11" s="90" t="s">
        <v>148</v>
      </c>
      <c r="E11" s="90" t="s">
        <v>149</v>
      </c>
      <c r="F11" s="90" t="s">
        <v>146</v>
      </c>
      <c r="G11" s="90" t="s">
        <v>150</v>
      </c>
      <c r="H11" s="90" t="s">
        <v>146</v>
      </c>
      <c r="I11" s="90" t="s">
        <v>151</v>
      </c>
      <c r="J11" s="90" t="s">
        <v>152</v>
      </c>
      <c r="K11" s="90" t="s">
        <v>148</v>
      </c>
      <c r="L11" s="90" t="s">
        <v>111</v>
      </c>
      <c r="M11" s="90" t="s">
        <v>153</v>
      </c>
      <c r="N11" s="90" t="s">
        <v>148</v>
      </c>
      <c r="O11" s="90" t="s">
        <v>123</v>
      </c>
      <c r="P11" s="90" t="s">
        <v>149</v>
      </c>
      <c r="Q11" s="90" t="s">
        <v>151</v>
      </c>
      <c r="R11" s="90" t="s">
        <v>121</v>
      </c>
      <c r="S11" s="90" t="s">
        <v>154</v>
      </c>
      <c r="T11" s="90" t="s">
        <v>121</v>
      </c>
      <c r="U11" s="90" t="s">
        <v>125</v>
      </c>
      <c r="V11" s="90" t="s">
        <v>121</v>
      </c>
      <c r="W11" s="90" t="s">
        <v>152</v>
      </c>
      <c r="X11" s="90" t="s">
        <v>121</v>
      </c>
      <c r="Y11" s="90" t="s">
        <v>121</v>
      </c>
      <c r="Z11" s="90" t="s">
        <v>121</v>
      </c>
      <c r="AA11" s="90" t="s">
        <v>113</v>
      </c>
      <c r="AB11" s="90" t="s">
        <v>125</v>
      </c>
      <c r="AC11" s="90" t="s">
        <v>121</v>
      </c>
      <c r="AD11" s="90" t="s">
        <v>124</v>
      </c>
      <c r="AE11" s="90" t="s">
        <v>125</v>
      </c>
      <c r="AF11" s="90" t="s">
        <v>155</v>
      </c>
      <c r="AG11" s="90" t="s">
        <v>127</v>
      </c>
      <c r="AH11" s="90" t="s">
        <v>120</v>
      </c>
      <c r="AI11" s="90" t="s">
        <v>123</v>
      </c>
      <c r="AJ11" s="90" t="s">
        <v>156</v>
      </c>
    </row>
    <row r="12" spans="1:36" ht="19.95" customHeight="1" x14ac:dyDescent="0.35">
      <c r="A12" s="87" t="s">
        <v>157</v>
      </c>
      <c r="B12" s="88" t="s">
        <v>158</v>
      </c>
      <c r="C12" s="88" t="s">
        <v>136</v>
      </c>
      <c r="D12" s="88" t="s">
        <v>159</v>
      </c>
      <c r="E12" s="88" t="s">
        <v>132</v>
      </c>
      <c r="F12" s="88" t="s">
        <v>45</v>
      </c>
      <c r="G12" s="88" t="s">
        <v>40</v>
      </c>
      <c r="H12" s="88" t="s">
        <v>160</v>
      </c>
      <c r="I12" s="88" t="s">
        <v>45</v>
      </c>
      <c r="J12" s="88" t="s">
        <v>159</v>
      </c>
      <c r="K12" s="88" t="s">
        <v>86</v>
      </c>
      <c r="L12" s="88" t="s">
        <v>39</v>
      </c>
      <c r="M12" s="88" t="s">
        <v>161</v>
      </c>
      <c r="N12" s="88" t="s">
        <v>162</v>
      </c>
      <c r="O12" s="88" t="s">
        <v>139</v>
      </c>
      <c r="P12" s="88" t="s">
        <v>92</v>
      </c>
      <c r="Q12" s="88" t="s">
        <v>104</v>
      </c>
      <c r="R12" s="88" t="s">
        <v>163</v>
      </c>
      <c r="S12" s="88" t="s">
        <v>97</v>
      </c>
      <c r="T12" s="88" t="s">
        <v>164</v>
      </c>
      <c r="U12" s="88" t="s">
        <v>142</v>
      </c>
      <c r="V12" s="88" t="s">
        <v>102</v>
      </c>
      <c r="W12" s="88" t="s">
        <v>97</v>
      </c>
      <c r="X12" s="88" t="s">
        <v>99</v>
      </c>
      <c r="Y12" s="88" t="s">
        <v>97</v>
      </c>
      <c r="Z12" s="88" t="s">
        <v>97</v>
      </c>
      <c r="AA12" s="88" t="s">
        <v>142</v>
      </c>
      <c r="AB12" s="88" t="s">
        <v>97</v>
      </c>
      <c r="AC12" s="88" t="s">
        <v>141</v>
      </c>
      <c r="AD12" s="88" t="s">
        <v>66</v>
      </c>
      <c r="AE12" s="88" t="s">
        <v>99</v>
      </c>
      <c r="AF12" s="88" t="s">
        <v>142</v>
      </c>
      <c r="AG12" s="88" t="s">
        <v>132</v>
      </c>
      <c r="AH12" s="88" t="s">
        <v>94</v>
      </c>
      <c r="AI12" s="88" t="s">
        <v>99</v>
      </c>
      <c r="AJ12" s="88" t="s">
        <v>165</v>
      </c>
    </row>
    <row r="13" spans="1:36" ht="19.95" customHeight="1" x14ac:dyDescent="0.35">
      <c r="A13" s="89" t="s">
        <v>166</v>
      </c>
      <c r="B13" s="90" t="s">
        <v>147</v>
      </c>
      <c r="C13" s="90" t="s">
        <v>151</v>
      </c>
      <c r="D13" s="90" t="s">
        <v>115</v>
      </c>
      <c r="E13" s="90" t="s">
        <v>149</v>
      </c>
      <c r="F13" s="90" t="s">
        <v>147</v>
      </c>
      <c r="G13" s="90" t="s">
        <v>147</v>
      </c>
      <c r="H13" s="90" t="s">
        <v>147</v>
      </c>
      <c r="I13" s="90" t="s">
        <v>152</v>
      </c>
      <c r="J13" s="90" t="s">
        <v>111</v>
      </c>
      <c r="K13" s="90" t="s">
        <v>149</v>
      </c>
      <c r="L13" s="90" t="s">
        <v>111</v>
      </c>
      <c r="M13" s="90" t="s">
        <v>123</v>
      </c>
      <c r="N13" s="90" t="s">
        <v>114</v>
      </c>
      <c r="O13" s="90" t="s">
        <v>146</v>
      </c>
      <c r="P13" s="90" t="s">
        <v>111</v>
      </c>
      <c r="Q13" s="90" t="s">
        <v>120</v>
      </c>
      <c r="R13" s="90" t="s">
        <v>119</v>
      </c>
      <c r="S13" s="90" t="s">
        <v>121</v>
      </c>
      <c r="T13" s="90" t="s">
        <v>167</v>
      </c>
      <c r="U13" s="90" t="s">
        <v>168</v>
      </c>
      <c r="V13" s="90" t="s">
        <v>120</v>
      </c>
      <c r="W13" s="90" t="s">
        <v>121</v>
      </c>
      <c r="X13" s="90" t="s">
        <v>115</v>
      </c>
      <c r="Y13" s="90" t="s">
        <v>121</v>
      </c>
      <c r="Z13" s="90" t="s">
        <v>121</v>
      </c>
      <c r="AA13" s="90" t="s">
        <v>146</v>
      </c>
      <c r="AB13" s="90" t="s">
        <v>121</v>
      </c>
      <c r="AC13" s="90" t="s">
        <v>119</v>
      </c>
      <c r="AD13" s="90" t="s">
        <v>169</v>
      </c>
      <c r="AE13" s="90" t="s">
        <v>168</v>
      </c>
      <c r="AF13" s="90" t="s">
        <v>127</v>
      </c>
      <c r="AG13" s="90" t="s">
        <v>123</v>
      </c>
      <c r="AH13" s="90" t="s">
        <v>109</v>
      </c>
      <c r="AI13" s="90" t="s">
        <v>125</v>
      </c>
      <c r="AJ13" s="90" t="s">
        <v>170</v>
      </c>
    </row>
    <row r="14" spans="1:36" ht="19.95" customHeight="1" x14ac:dyDescent="0.35">
      <c r="A14" s="87" t="s">
        <v>7</v>
      </c>
      <c r="B14" s="88" t="s">
        <v>171</v>
      </c>
      <c r="C14" s="88" t="s">
        <v>172</v>
      </c>
      <c r="D14" s="88" t="s">
        <v>162</v>
      </c>
      <c r="E14" s="88" t="s">
        <v>173</v>
      </c>
      <c r="F14" s="88" t="s">
        <v>160</v>
      </c>
      <c r="G14" s="88" t="s">
        <v>96</v>
      </c>
      <c r="H14" s="88" t="s">
        <v>141</v>
      </c>
      <c r="I14" s="88" t="s">
        <v>174</v>
      </c>
      <c r="J14" s="88" t="s">
        <v>175</v>
      </c>
      <c r="K14" s="88" t="s">
        <v>176</v>
      </c>
      <c r="L14" s="88" t="s">
        <v>72</v>
      </c>
      <c r="M14" s="88" t="s">
        <v>87</v>
      </c>
      <c r="N14" s="88" t="s">
        <v>101</v>
      </c>
      <c r="O14" s="88" t="s">
        <v>161</v>
      </c>
      <c r="P14" s="88" t="s">
        <v>165</v>
      </c>
      <c r="Q14" s="88" t="s">
        <v>161</v>
      </c>
      <c r="R14" s="88" t="s">
        <v>138</v>
      </c>
      <c r="S14" s="88" t="s">
        <v>97</v>
      </c>
      <c r="T14" s="88" t="s">
        <v>41</v>
      </c>
      <c r="U14" s="88" t="s">
        <v>102</v>
      </c>
      <c r="V14" s="88" t="s">
        <v>177</v>
      </c>
      <c r="W14" s="88" t="s">
        <v>97</v>
      </c>
      <c r="X14" s="88" t="s">
        <v>97</v>
      </c>
      <c r="Y14" s="88" t="s">
        <v>102</v>
      </c>
      <c r="Z14" s="88" t="s">
        <v>143</v>
      </c>
      <c r="AA14" s="88" t="s">
        <v>97</v>
      </c>
      <c r="AB14" s="88" t="s">
        <v>102</v>
      </c>
      <c r="AC14" s="88" t="s">
        <v>178</v>
      </c>
      <c r="AD14" s="88" t="s">
        <v>138</v>
      </c>
      <c r="AE14" s="88" t="s">
        <v>99</v>
      </c>
      <c r="AF14" s="88" t="s">
        <v>102</v>
      </c>
      <c r="AG14" s="88" t="s">
        <v>37</v>
      </c>
      <c r="AH14" s="88" t="s">
        <v>138</v>
      </c>
      <c r="AI14" s="88" t="s">
        <v>99</v>
      </c>
      <c r="AJ14" s="88" t="s">
        <v>179</v>
      </c>
    </row>
    <row r="15" spans="1:36" ht="19.95" customHeight="1" x14ac:dyDescent="0.35">
      <c r="A15" s="89" t="s">
        <v>180</v>
      </c>
      <c r="B15" s="90" t="s">
        <v>115</v>
      </c>
      <c r="C15" s="90" t="s">
        <v>147</v>
      </c>
      <c r="D15" s="90" t="s">
        <v>123</v>
      </c>
      <c r="E15" s="90" t="s">
        <v>152</v>
      </c>
      <c r="F15" s="90" t="s">
        <v>115</v>
      </c>
      <c r="G15" s="90" t="s">
        <v>127</v>
      </c>
      <c r="H15" s="90" t="s">
        <v>123</v>
      </c>
      <c r="I15" s="90" t="s">
        <v>152</v>
      </c>
      <c r="J15" s="90" t="s">
        <v>147</v>
      </c>
      <c r="K15" s="90" t="s">
        <v>181</v>
      </c>
      <c r="L15" s="90" t="s">
        <v>147</v>
      </c>
      <c r="M15" s="90" t="s">
        <v>114</v>
      </c>
      <c r="N15" s="90" t="s">
        <v>127</v>
      </c>
      <c r="O15" s="90" t="s">
        <v>115</v>
      </c>
      <c r="P15" s="90" t="s">
        <v>149</v>
      </c>
      <c r="Q15" s="90" t="s">
        <v>125</v>
      </c>
      <c r="R15" s="90" t="s">
        <v>168</v>
      </c>
      <c r="S15" s="90" t="s">
        <v>121</v>
      </c>
      <c r="T15" s="90" t="s">
        <v>125</v>
      </c>
      <c r="U15" s="90" t="s">
        <v>127</v>
      </c>
      <c r="V15" s="90" t="s">
        <v>182</v>
      </c>
      <c r="W15" s="90" t="s">
        <v>121</v>
      </c>
      <c r="X15" s="90" t="s">
        <v>121</v>
      </c>
      <c r="Y15" s="90" t="s">
        <v>152</v>
      </c>
      <c r="Z15" s="90" t="s">
        <v>168</v>
      </c>
      <c r="AA15" s="90" t="s">
        <v>121</v>
      </c>
      <c r="AB15" s="90" t="s">
        <v>123</v>
      </c>
      <c r="AC15" s="90" t="s">
        <v>106</v>
      </c>
      <c r="AD15" s="90" t="s">
        <v>123</v>
      </c>
      <c r="AE15" s="90" t="s">
        <v>181</v>
      </c>
      <c r="AF15" s="90" t="s">
        <v>124</v>
      </c>
      <c r="AG15" s="90" t="s">
        <v>107</v>
      </c>
      <c r="AH15" s="90" t="s">
        <v>170</v>
      </c>
      <c r="AI15" s="90" t="s">
        <v>125</v>
      </c>
      <c r="AJ15" s="90" t="s">
        <v>127</v>
      </c>
    </row>
    <row r="16" spans="1:36" ht="19.95" customHeight="1" x14ac:dyDescent="0.35">
      <c r="A16" s="87" t="s">
        <v>8</v>
      </c>
      <c r="B16" s="88" t="s">
        <v>164</v>
      </c>
      <c r="C16" s="88" t="s">
        <v>183</v>
      </c>
      <c r="D16" s="88" t="s">
        <v>172</v>
      </c>
      <c r="E16" s="88" t="s">
        <v>174</v>
      </c>
      <c r="F16" s="88" t="s">
        <v>141</v>
      </c>
      <c r="G16" s="88" t="s">
        <v>70</v>
      </c>
      <c r="H16" s="88" t="s">
        <v>39</v>
      </c>
      <c r="I16" s="88" t="s">
        <v>184</v>
      </c>
      <c r="J16" s="88" t="s">
        <v>139</v>
      </c>
      <c r="K16" s="88" t="s">
        <v>159</v>
      </c>
      <c r="L16" s="88" t="s">
        <v>40</v>
      </c>
      <c r="M16" s="88" t="s">
        <v>138</v>
      </c>
      <c r="N16" s="88" t="s">
        <v>72</v>
      </c>
      <c r="O16" s="88" t="s">
        <v>134</v>
      </c>
      <c r="P16" s="88" t="s">
        <v>69</v>
      </c>
      <c r="Q16" s="88" t="s">
        <v>79</v>
      </c>
      <c r="R16" s="88" t="s">
        <v>97</v>
      </c>
      <c r="S16" s="88" t="s">
        <v>139</v>
      </c>
      <c r="T16" s="88" t="s">
        <v>143</v>
      </c>
      <c r="U16" s="88" t="s">
        <v>101</v>
      </c>
      <c r="V16" s="88" t="s">
        <v>97</v>
      </c>
      <c r="W16" s="88" t="s">
        <v>172</v>
      </c>
      <c r="X16" s="88" t="s">
        <v>97</v>
      </c>
      <c r="Y16" s="88" t="s">
        <v>97</v>
      </c>
      <c r="Z16" s="88" t="s">
        <v>97</v>
      </c>
      <c r="AA16" s="88" t="s">
        <v>104</v>
      </c>
      <c r="AB16" s="88" t="s">
        <v>99</v>
      </c>
      <c r="AC16" s="88" t="s">
        <v>97</v>
      </c>
      <c r="AD16" s="88" t="s">
        <v>99</v>
      </c>
      <c r="AE16" s="88" t="s">
        <v>143</v>
      </c>
      <c r="AF16" s="88" t="s">
        <v>185</v>
      </c>
      <c r="AG16" s="88" t="s">
        <v>97</v>
      </c>
      <c r="AH16" s="88" t="s">
        <v>142</v>
      </c>
      <c r="AI16" s="88" t="s">
        <v>99</v>
      </c>
      <c r="AJ16" s="88" t="s">
        <v>186</v>
      </c>
    </row>
    <row r="17" spans="1:36" ht="19.95" customHeight="1" x14ac:dyDescent="0.35">
      <c r="A17" s="89" t="s">
        <v>187</v>
      </c>
      <c r="B17" s="90" t="s">
        <v>115</v>
      </c>
      <c r="C17" s="90" t="s">
        <v>123</v>
      </c>
      <c r="D17" s="90" t="s">
        <v>125</v>
      </c>
      <c r="E17" s="90" t="s">
        <v>122</v>
      </c>
      <c r="F17" s="90" t="s">
        <v>168</v>
      </c>
      <c r="G17" s="90" t="s">
        <v>122</v>
      </c>
      <c r="H17" s="90" t="s">
        <v>112</v>
      </c>
      <c r="I17" s="90" t="s">
        <v>123</v>
      </c>
      <c r="J17" s="90" t="s">
        <v>170</v>
      </c>
      <c r="K17" s="90" t="s">
        <v>147</v>
      </c>
      <c r="L17" s="90" t="s">
        <v>115</v>
      </c>
      <c r="M17" s="90" t="s">
        <v>170</v>
      </c>
      <c r="N17" s="90" t="s">
        <v>147</v>
      </c>
      <c r="O17" s="90" t="s">
        <v>151</v>
      </c>
      <c r="P17" s="90" t="s">
        <v>170</v>
      </c>
      <c r="Q17" s="90" t="s">
        <v>170</v>
      </c>
      <c r="R17" s="90" t="s">
        <v>121</v>
      </c>
      <c r="S17" s="90" t="s">
        <v>147</v>
      </c>
      <c r="T17" s="90" t="s">
        <v>121</v>
      </c>
      <c r="U17" s="90" t="s">
        <v>188</v>
      </c>
      <c r="V17" s="90" t="s">
        <v>121</v>
      </c>
      <c r="W17" s="90" t="s">
        <v>189</v>
      </c>
      <c r="X17" s="90" t="s">
        <v>121</v>
      </c>
      <c r="Y17" s="90" t="s">
        <v>121</v>
      </c>
      <c r="Z17" s="90" t="s">
        <v>121</v>
      </c>
      <c r="AA17" s="90" t="s">
        <v>125</v>
      </c>
      <c r="AB17" s="90" t="s">
        <v>188</v>
      </c>
      <c r="AC17" s="90" t="s">
        <v>121</v>
      </c>
      <c r="AD17" s="90" t="s">
        <v>124</v>
      </c>
      <c r="AE17" s="90" t="s">
        <v>119</v>
      </c>
      <c r="AF17" s="90" t="s">
        <v>106</v>
      </c>
      <c r="AG17" s="90" t="s">
        <v>121</v>
      </c>
      <c r="AH17" s="90" t="s">
        <v>120</v>
      </c>
      <c r="AI17" s="90" t="s">
        <v>115</v>
      </c>
      <c r="AJ17" s="90" t="s">
        <v>107</v>
      </c>
    </row>
    <row r="18" spans="1:36" ht="19.95" customHeight="1" x14ac:dyDescent="0.35">
      <c r="A18" s="87" t="s">
        <v>6</v>
      </c>
      <c r="B18" s="88" t="s">
        <v>190</v>
      </c>
      <c r="C18" s="88" t="s">
        <v>90</v>
      </c>
      <c r="D18" s="88" t="s">
        <v>191</v>
      </c>
      <c r="E18" s="88" t="s">
        <v>139</v>
      </c>
      <c r="F18" s="88" t="s">
        <v>41</v>
      </c>
      <c r="G18" s="88" t="s">
        <v>138</v>
      </c>
      <c r="H18" s="88" t="s">
        <v>192</v>
      </c>
      <c r="I18" s="88" t="s">
        <v>184</v>
      </c>
      <c r="J18" s="88" t="s">
        <v>162</v>
      </c>
      <c r="K18" s="88" t="s">
        <v>139</v>
      </c>
      <c r="L18" s="88" t="s">
        <v>91</v>
      </c>
      <c r="M18" s="88" t="s">
        <v>101</v>
      </c>
      <c r="N18" s="88" t="s">
        <v>193</v>
      </c>
      <c r="O18" s="88" t="s">
        <v>41</v>
      </c>
      <c r="P18" s="88" t="s">
        <v>176</v>
      </c>
      <c r="Q18" s="88" t="s">
        <v>98</v>
      </c>
      <c r="R18" s="88" t="s">
        <v>97</v>
      </c>
      <c r="S18" s="88" t="s">
        <v>184</v>
      </c>
      <c r="T18" s="88" t="s">
        <v>143</v>
      </c>
      <c r="U18" s="88" t="s">
        <v>194</v>
      </c>
      <c r="V18" s="88" t="s">
        <v>97</v>
      </c>
      <c r="W18" s="88" t="s">
        <v>99</v>
      </c>
      <c r="X18" s="88" t="s">
        <v>143</v>
      </c>
      <c r="Y18" s="88" t="s">
        <v>97</v>
      </c>
      <c r="Z18" s="88" t="s">
        <v>97</v>
      </c>
      <c r="AA18" s="88" t="s">
        <v>143</v>
      </c>
      <c r="AB18" s="88" t="s">
        <v>96</v>
      </c>
      <c r="AC18" s="88" t="s">
        <v>99</v>
      </c>
      <c r="AD18" s="88" t="s">
        <v>104</v>
      </c>
      <c r="AE18" s="88" t="s">
        <v>143</v>
      </c>
      <c r="AF18" s="88" t="s">
        <v>195</v>
      </c>
      <c r="AG18" s="88" t="s">
        <v>96</v>
      </c>
      <c r="AH18" s="88" t="s">
        <v>45</v>
      </c>
      <c r="AI18" s="88" t="s">
        <v>99</v>
      </c>
      <c r="AJ18" s="88" t="s">
        <v>177</v>
      </c>
    </row>
    <row r="19" spans="1:36" ht="19.95" customHeight="1" x14ac:dyDescent="0.35">
      <c r="A19" s="89" t="s">
        <v>196</v>
      </c>
      <c r="B19" s="90" t="s">
        <v>122</v>
      </c>
      <c r="C19" s="90" t="s">
        <v>122</v>
      </c>
      <c r="D19" s="90" t="s">
        <v>115</v>
      </c>
      <c r="E19" s="90" t="s">
        <v>115</v>
      </c>
      <c r="F19" s="90" t="s">
        <v>123</v>
      </c>
      <c r="G19" s="90" t="s">
        <v>123</v>
      </c>
      <c r="H19" s="90" t="s">
        <v>147</v>
      </c>
      <c r="I19" s="90" t="s">
        <v>123</v>
      </c>
      <c r="J19" s="90" t="s">
        <v>149</v>
      </c>
      <c r="K19" s="90" t="s">
        <v>170</v>
      </c>
      <c r="L19" s="90" t="s">
        <v>115</v>
      </c>
      <c r="M19" s="90" t="s">
        <v>120</v>
      </c>
      <c r="N19" s="90" t="s">
        <v>146</v>
      </c>
      <c r="O19" s="90" t="s">
        <v>115</v>
      </c>
      <c r="P19" s="90" t="s">
        <v>115</v>
      </c>
      <c r="Q19" s="90" t="s">
        <v>188</v>
      </c>
      <c r="R19" s="90" t="s">
        <v>121</v>
      </c>
      <c r="S19" s="90" t="s">
        <v>170</v>
      </c>
      <c r="T19" s="90" t="s">
        <v>124</v>
      </c>
      <c r="U19" s="90" t="s">
        <v>197</v>
      </c>
      <c r="V19" s="90" t="s">
        <v>121</v>
      </c>
      <c r="W19" s="90" t="s">
        <v>127</v>
      </c>
      <c r="X19" s="90" t="s">
        <v>119</v>
      </c>
      <c r="Y19" s="90" t="s">
        <v>121</v>
      </c>
      <c r="Z19" s="90" t="s">
        <v>121</v>
      </c>
      <c r="AA19" s="90" t="s">
        <v>127</v>
      </c>
      <c r="AB19" s="90" t="s">
        <v>115</v>
      </c>
      <c r="AC19" s="90" t="s">
        <v>124</v>
      </c>
      <c r="AD19" s="90" t="s">
        <v>120</v>
      </c>
      <c r="AE19" s="90" t="s">
        <v>120</v>
      </c>
      <c r="AF19" s="90" t="s">
        <v>112</v>
      </c>
      <c r="AG19" s="90" t="s">
        <v>124</v>
      </c>
      <c r="AH19" s="90" t="s">
        <v>147</v>
      </c>
      <c r="AI19" s="90" t="s">
        <v>125</v>
      </c>
      <c r="AJ19" s="90" t="s">
        <v>151</v>
      </c>
    </row>
    <row r="20" spans="1:36" ht="19.95" customHeight="1" x14ac:dyDescent="0.35">
      <c r="A20" s="87" t="s">
        <v>198</v>
      </c>
      <c r="B20" s="88" t="s">
        <v>176</v>
      </c>
      <c r="C20" s="88" t="s">
        <v>69</v>
      </c>
      <c r="D20" s="88" t="s">
        <v>142</v>
      </c>
      <c r="E20" s="88" t="s">
        <v>98</v>
      </c>
      <c r="F20" s="88" t="s">
        <v>99</v>
      </c>
      <c r="G20" s="88" t="s">
        <v>96</v>
      </c>
      <c r="H20" s="88" t="s">
        <v>101</v>
      </c>
      <c r="I20" s="88" t="s">
        <v>142</v>
      </c>
      <c r="J20" s="88" t="s">
        <v>95</v>
      </c>
      <c r="K20" s="88" t="s">
        <v>101</v>
      </c>
      <c r="L20" s="88" t="s">
        <v>79</v>
      </c>
      <c r="M20" s="88" t="s">
        <v>104</v>
      </c>
      <c r="N20" s="88" t="s">
        <v>138</v>
      </c>
      <c r="O20" s="88" t="s">
        <v>143</v>
      </c>
      <c r="P20" s="88" t="s">
        <v>104</v>
      </c>
      <c r="Q20" s="88" t="s">
        <v>143</v>
      </c>
      <c r="R20" s="88" t="s">
        <v>102</v>
      </c>
      <c r="S20" s="88" t="s">
        <v>104</v>
      </c>
      <c r="T20" s="88" t="s">
        <v>104</v>
      </c>
      <c r="U20" s="88" t="s">
        <v>102</v>
      </c>
      <c r="V20" s="88" t="s">
        <v>99</v>
      </c>
      <c r="W20" s="88" t="s">
        <v>97</v>
      </c>
      <c r="X20" s="88" t="s">
        <v>143</v>
      </c>
      <c r="Y20" s="88" t="s">
        <v>97</v>
      </c>
      <c r="Z20" s="88" t="s">
        <v>97</v>
      </c>
      <c r="AA20" s="88" t="s">
        <v>143</v>
      </c>
      <c r="AB20" s="88" t="s">
        <v>101</v>
      </c>
      <c r="AC20" s="88" t="s">
        <v>101</v>
      </c>
      <c r="AD20" s="88" t="s">
        <v>71</v>
      </c>
      <c r="AE20" s="88" t="s">
        <v>97</v>
      </c>
      <c r="AF20" s="88" t="s">
        <v>98</v>
      </c>
      <c r="AG20" s="88" t="s">
        <v>99</v>
      </c>
      <c r="AH20" s="88" t="s">
        <v>79</v>
      </c>
      <c r="AI20" s="88" t="s">
        <v>97</v>
      </c>
      <c r="AJ20" s="88" t="s">
        <v>79</v>
      </c>
    </row>
    <row r="21" spans="1:36" ht="19.95" customHeight="1" x14ac:dyDescent="0.35">
      <c r="A21" s="89" t="s">
        <v>199</v>
      </c>
      <c r="B21" s="90" t="s">
        <v>120</v>
      </c>
      <c r="C21" s="90" t="s">
        <v>119</v>
      </c>
      <c r="D21" s="90" t="s">
        <v>124</v>
      </c>
      <c r="E21" s="90" t="s">
        <v>120</v>
      </c>
      <c r="F21" s="90" t="s">
        <v>124</v>
      </c>
      <c r="G21" s="90" t="s">
        <v>127</v>
      </c>
      <c r="H21" s="90" t="s">
        <v>120</v>
      </c>
      <c r="I21" s="90" t="s">
        <v>119</v>
      </c>
      <c r="J21" s="90" t="s">
        <v>127</v>
      </c>
      <c r="K21" s="90" t="s">
        <v>124</v>
      </c>
      <c r="L21" s="90" t="s">
        <v>188</v>
      </c>
      <c r="M21" s="90" t="s">
        <v>127</v>
      </c>
      <c r="N21" s="90" t="s">
        <v>168</v>
      </c>
      <c r="O21" s="90" t="s">
        <v>124</v>
      </c>
      <c r="P21" s="90" t="s">
        <v>127</v>
      </c>
      <c r="Q21" s="90" t="s">
        <v>121</v>
      </c>
      <c r="R21" s="90" t="s">
        <v>124</v>
      </c>
      <c r="S21" s="90" t="s">
        <v>127</v>
      </c>
      <c r="T21" s="90" t="s">
        <v>120</v>
      </c>
      <c r="U21" s="90" t="s">
        <v>120</v>
      </c>
      <c r="V21" s="90" t="s">
        <v>127</v>
      </c>
      <c r="W21" s="90" t="s">
        <v>121</v>
      </c>
      <c r="X21" s="90" t="s">
        <v>188</v>
      </c>
      <c r="Y21" s="90" t="s">
        <v>124</v>
      </c>
      <c r="Z21" s="90" t="s">
        <v>119</v>
      </c>
      <c r="AA21" s="90" t="s">
        <v>120</v>
      </c>
      <c r="AB21" s="90" t="s">
        <v>146</v>
      </c>
      <c r="AC21" s="90" t="s">
        <v>127</v>
      </c>
      <c r="AD21" s="90" t="s">
        <v>181</v>
      </c>
      <c r="AE21" s="90" t="s">
        <v>121</v>
      </c>
      <c r="AF21" s="90" t="s">
        <v>127</v>
      </c>
      <c r="AG21" s="90" t="s">
        <v>121</v>
      </c>
      <c r="AH21" s="90" t="s">
        <v>168</v>
      </c>
      <c r="AI21" s="90" t="s">
        <v>127</v>
      </c>
      <c r="AJ21" s="90" t="s">
        <v>120</v>
      </c>
    </row>
    <row r="22" spans="1:36" ht="19.95" customHeight="1" x14ac:dyDescent="0.35">
      <c r="A22" s="87" t="s">
        <v>200</v>
      </c>
      <c r="B22" s="88" t="s">
        <v>160</v>
      </c>
      <c r="C22" s="88" t="s">
        <v>102</v>
      </c>
      <c r="D22" s="88" t="s">
        <v>69</v>
      </c>
      <c r="E22" s="88" t="s">
        <v>102</v>
      </c>
      <c r="F22" s="88" t="s">
        <v>95</v>
      </c>
      <c r="G22" s="88" t="s">
        <v>142</v>
      </c>
      <c r="H22" s="88" t="s">
        <v>96</v>
      </c>
      <c r="I22" s="88" t="s">
        <v>143</v>
      </c>
      <c r="J22" s="88" t="s">
        <v>99</v>
      </c>
      <c r="K22" s="88" t="s">
        <v>41</v>
      </c>
      <c r="L22" s="88" t="s">
        <v>99</v>
      </c>
      <c r="M22" s="88" t="s">
        <v>97</v>
      </c>
      <c r="N22" s="88" t="s">
        <v>98</v>
      </c>
      <c r="O22" s="88" t="s">
        <v>142</v>
      </c>
      <c r="P22" s="88" t="s">
        <v>142</v>
      </c>
      <c r="Q22" s="88" t="s">
        <v>97</v>
      </c>
      <c r="R22" s="88" t="s">
        <v>99</v>
      </c>
      <c r="S22" s="88" t="s">
        <v>142</v>
      </c>
      <c r="T22" s="88" t="s">
        <v>143</v>
      </c>
      <c r="U22" s="88" t="s">
        <v>97</v>
      </c>
      <c r="V22" s="88" t="s">
        <v>143</v>
      </c>
      <c r="W22" s="88" t="s">
        <v>143</v>
      </c>
      <c r="X22" s="88" t="s">
        <v>97</v>
      </c>
      <c r="Y22" s="88" t="s">
        <v>143</v>
      </c>
      <c r="Z22" s="88" t="s">
        <v>143</v>
      </c>
      <c r="AA22" s="88" t="s">
        <v>101</v>
      </c>
      <c r="AB22" s="88" t="s">
        <v>96</v>
      </c>
      <c r="AC22" s="88" t="s">
        <v>142</v>
      </c>
      <c r="AD22" s="88" t="s">
        <v>143</v>
      </c>
      <c r="AE22" s="88" t="s">
        <v>99</v>
      </c>
      <c r="AF22" s="88" t="s">
        <v>79</v>
      </c>
      <c r="AG22" s="88" t="s">
        <v>98</v>
      </c>
      <c r="AH22" s="88" t="s">
        <v>143</v>
      </c>
      <c r="AI22" s="88" t="s">
        <v>97</v>
      </c>
      <c r="AJ22" s="88" t="s">
        <v>79</v>
      </c>
    </row>
    <row r="23" spans="1:36" ht="19.95" customHeight="1" x14ac:dyDescent="0.35">
      <c r="A23" s="89" t="s">
        <v>201</v>
      </c>
      <c r="B23" s="90" t="s">
        <v>127</v>
      </c>
      <c r="C23" s="90" t="s">
        <v>124</v>
      </c>
      <c r="D23" s="90" t="s">
        <v>119</v>
      </c>
      <c r="E23" s="90" t="s">
        <v>124</v>
      </c>
      <c r="F23" s="90" t="s">
        <v>119</v>
      </c>
      <c r="G23" s="90" t="s">
        <v>119</v>
      </c>
      <c r="H23" s="90" t="s">
        <v>127</v>
      </c>
      <c r="I23" s="90" t="s">
        <v>124</v>
      </c>
      <c r="J23" s="90" t="s">
        <v>124</v>
      </c>
      <c r="K23" s="90" t="s">
        <v>188</v>
      </c>
      <c r="L23" s="90" t="s">
        <v>124</v>
      </c>
      <c r="M23" s="90" t="s">
        <v>121</v>
      </c>
      <c r="N23" s="90" t="s">
        <v>119</v>
      </c>
      <c r="O23" s="90" t="s">
        <v>119</v>
      </c>
      <c r="P23" s="90" t="s">
        <v>120</v>
      </c>
      <c r="Q23" s="90" t="s">
        <v>121</v>
      </c>
      <c r="R23" s="90" t="s">
        <v>124</v>
      </c>
      <c r="S23" s="90" t="s">
        <v>120</v>
      </c>
      <c r="T23" s="90" t="s">
        <v>121</v>
      </c>
      <c r="U23" s="90" t="s">
        <v>121</v>
      </c>
      <c r="V23" s="90" t="s">
        <v>124</v>
      </c>
      <c r="W23" s="90" t="s">
        <v>124</v>
      </c>
      <c r="X23" s="90" t="s">
        <v>121</v>
      </c>
      <c r="Y23" s="90" t="s">
        <v>119</v>
      </c>
      <c r="Z23" s="90" t="s">
        <v>123</v>
      </c>
      <c r="AA23" s="90" t="s">
        <v>111</v>
      </c>
      <c r="AB23" s="90" t="s">
        <v>125</v>
      </c>
      <c r="AC23" s="90" t="s">
        <v>127</v>
      </c>
      <c r="AD23" s="90" t="s">
        <v>121</v>
      </c>
      <c r="AE23" s="90" t="s">
        <v>122</v>
      </c>
      <c r="AF23" s="90" t="s">
        <v>120</v>
      </c>
      <c r="AG23" s="90" t="s">
        <v>127</v>
      </c>
      <c r="AH23" s="90" t="s">
        <v>124</v>
      </c>
      <c r="AI23" s="90" t="s">
        <v>121</v>
      </c>
      <c r="AJ23" s="90" t="s">
        <v>120</v>
      </c>
    </row>
    <row r="24" spans="1:36" ht="19.95" customHeight="1" x14ac:dyDescent="0.35">
      <c r="A24" s="87" t="s">
        <v>202</v>
      </c>
      <c r="B24" s="88" t="s">
        <v>70</v>
      </c>
      <c r="C24" s="88" t="s">
        <v>98</v>
      </c>
      <c r="D24" s="88" t="s">
        <v>98</v>
      </c>
      <c r="E24" s="88" t="s">
        <v>79</v>
      </c>
      <c r="F24" s="88" t="s">
        <v>102</v>
      </c>
      <c r="G24" s="88" t="s">
        <v>143</v>
      </c>
      <c r="H24" s="88" t="s">
        <v>143</v>
      </c>
      <c r="I24" s="88" t="s">
        <v>97</v>
      </c>
      <c r="J24" s="88" t="s">
        <v>101</v>
      </c>
      <c r="K24" s="88" t="s">
        <v>98</v>
      </c>
      <c r="L24" s="88" t="s">
        <v>96</v>
      </c>
      <c r="M24" s="88" t="s">
        <v>179</v>
      </c>
      <c r="N24" s="88" t="s">
        <v>99</v>
      </c>
      <c r="O24" s="88" t="s">
        <v>143</v>
      </c>
      <c r="P24" s="88" t="s">
        <v>96</v>
      </c>
      <c r="Q24" s="88" t="s">
        <v>97</v>
      </c>
      <c r="R24" s="88" t="s">
        <v>97</v>
      </c>
      <c r="S24" s="88" t="s">
        <v>97</v>
      </c>
      <c r="T24" s="88" t="s">
        <v>99</v>
      </c>
      <c r="U24" s="88" t="s">
        <v>143</v>
      </c>
      <c r="V24" s="88" t="s">
        <v>97</v>
      </c>
      <c r="W24" s="88" t="s">
        <v>97</v>
      </c>
      <c r="X24" s="88" t="s">
        <v>141</v>
      </c>
      <c r="Y24" s="88" t="s">
        <v>97</v>
      </c>
      <c r="Z24" s="88" t="s">
        <v>97</v>
      </c>
      <c r="AA24" s="88" t="s">
        <v>97</v>
      </c>
      <c r="AB24" s="88" t="s">
        <v>99</v>
      </c>
      <c r="AC24" s="88" t="s">
        <v>97</v>
      </c>
      <c r="AD24" s="88" t="s">
        <v>203</v>
      </c>
      <c r="AE24" s="88" t="s">
        <v>99</v>
      </c>
      <c r="AF24" s="88" t="s">
        <v>143</v>
      </c>
      <c r="AG24" s="88" t="s">
        <v>143</v>
      </c>
      <c r="AH24" s="88" t="s">
        <v>141</v>
      </c>
      <c r="AI24" s="88" t="s">
        <v>97</v>
      </c>
      <c r="AJ24" s="88" t="s">
        <v>102</v>
      </c>
    </row>
    <row r="25" spans="1:36" ht="19.95" customHeight="1" x14ac:dyDescent="0.35">
      <c r="A25" s="89" t="s">
        <v>204</v>
      </c>
      <c r="B25" s="90" t="s">
        <v>127</v>
      </c>
      <c r="C25" s="90" t="s">
        <v>127</v>
      </c>
      <c r="D25" s="90" t="s">
        <v>127</v>
      </c>
      <c r="E25" s="90" t="s">
        <v>188</v>
      </c>
      <c r="F25" s="90" t="s">
        <v>124</v>
      </c>
      <c r="G25" s="90" t="s">
        <v>124</v>
      </c>
      <c r="H25" s="90" t="s">
        <v>121</v>
      </c>
      <c r="I25" s="90" t="s">
        <v>121</v>
      </c>
      <c r="J25" s="90" t="s">
        <v>124</v>
      </c>
      <c r="K25" s="90" t="s">
        <v>127</v>
      </c>
      <c r="L25" s="90" t="s">
        <v>124</v>
      </c>
      <c r="M25" s="90" t="s">
        <v>188</v>
      </c>
      <c r="N25" s="90" t="s">
        <v>124</v>
      </c>
      <c r="O25" s="90" t="s">
        <v>124</v>
      </c>
      <c r="P25" s="90" t="s">
        <v>127</v>
      </c>
      <c r="Q25" s="90" t="s">
        <v>121</v>
      </c>
      <c r="R25" s="90" t="s">
        <v>121</v>
      </c>
      <c r="S25" s="90" t="s">
        <v>121</v>
      </c>
      <c r="T25" s="90" t="s">
        <v>124</v>
      </c>
      <c r="U25" s="90" t="s">
        <v>124</v>
      </c>
      <c r="V25" s="90" t="s">
        <v>121</v>
      </c>
      <c r="W25" s="90" t="s">
        <v>121</v>
      </c>
      <c r="X25" s="90" t="s">
        <v>205</v>
      </c>
      <c r="Y25" s="90" t="s">
        <v>121</v>
      </c>
      <c r="Z25" s="90" t="s">
        <v>124</v>
      </c>
      <c r="AA25" s="90" t="s">
        <v>121</v>
      </c>
      <c r="AB25" s="90" t="s">
        <v>188</v>
      </c>
      <c r="AC25" s="90" t="s">
        <v>121</v>
      </c>
      <c r="AD25" s="90" t="s">
        <v>170</v>
      </c>
      <c r="AE25" s="90" t="s">
        <v>170</v>
      </c>
      <c r="AF25" s="90" t="s">
        <v>121</v>
      </c>
      <c r="AG25" s="90" t="s">
        <v>121</v>
      </c>
      <c r="AH25" s="90" t="s">
        <v>181</v>
      </c>
      <c r="AI25" s="90" t="s">
        <v>120</v>
      </c>
      <c r="AJ25" s="90" t="s">
        <v>124</v>
      </c>
    </row>
    <row r="26" spans="1:36" ht="19.95" customHeight="1" x14ac:dyDescent="0.35">
      <c r="A26" s="87" t="s">
        <v>206</v>
      </c>
      <c r="B26" s="88" t="s">
        <v>203</v>
      </c>
      <c r="C26" s="88" t="s">
        <v>163</v>
      </c>
      <c r="D26" s="88" t="s">
        <v>102</v>
      </c>
      <c r="E26" s="88" t="s">
        <v>104</v>
      </c>
      <c r="F26" s="88" t="s">
        <v>143</v>
      </c>
      <c r="G26" s="88" t="s">
        <v>96</v>
      </c>
      <c r="H26" s="88" t="s">
        <v>143</v>
      </c>
      <c r="I26" s="88" t="s">
        <v>102</v>
      </c>
      <c r="J26" s="88" t="s">
        <v>99</v>
      </c>
      <c r="K26" s="88" t="s">
        <v>163</v>
      </c>
      <c r="L26" s="88" t="s">
        <v>99</v>
      </c>
      <c r="M26" s="88" t="s">
        <v>101</v>
      </c>
      <c r="N26" s="88" t="s">
        <v>95</v>
      </c>
      <c r="O26" s="88" t="s">
        <v>143</v>
      </c>
      <c r="P26" s="88" t="s">
        <v>97</v>
      </c>
      <c r="Q26" s="88" t="s">
        <v>97</v>
      </c>
      <c r="R26" s="88" t="s">
        <v>97</v>
      </c>
      <c r="S26" s="88" t="s">
        <v>104</v>
      </c>
      <c r="T26" s="88" t="s">
        <v>97</v>
      </c>
      <c r="U26" s="88" t="s">
        <v>99</v>
      </c>
      <c r="V26" s="88" t="s">
        <v>97</v>
      </c>
      <c r="W26" s="88" t="s">
        <v>97</v>
      </c>
      <c r="X26" s="88" t="s">
        <v>97</v>
      </c>
      <c r="Y26" s="88" t="s">
        <v>97</v>
      </c>
      <c r="Z26" s="88" t="s">
        <v>97</v>
      </c>
      <c r="AA26" s="88" t="s">
        <v>102</v>
      </c>
      <c r="AB26" s="88" t="s">
        <v>104</v>
      </c>
      <c r="AC26" s="88" t="s">
        <v>97</v>
      </c>
      <c r="AD26" s="88" t="s">
        <v>143</v>
      </c>
      <c r="AE26" s="88" t="s">
        <v>104</v>
      </c>
      <c r="AF26" s="88" t="s">
        <v>98</v>
      </c>
      <c r="AG26" s="88" t="s">
        <v>97</v>
      </c>
      <c r="AH26" s="88" t="s">
        <v>97</v>
      </c>
      <c r="AI26" s="88" t="s">
        <v>143</v>
      </c>
      <c r="AJ26" s="88" t="s">
        <v>79</v>
      </c>
    </row>
    <row r="27" spans="1:36" ht="19.95" customHeight="1" x14ac:dyDescent="0.35">
      <c r="A27" s="89" t="s">
        <v>207</v>
      </c>
      <c r="B27" s="90" t="s">
        <v>124</v>
      </c>
      <c r="C27" s="90" t="s">
        <v>127</v>
      </c>
      <c r="D27" s="90" t="s">
        <v>124</v>
      </c>
      <c r="E27" s="90" t="s">
        <v>127</v>
      </c>
      <c r="F27" s="90" t="s">
        <v>124</v>
      </c>
      <c r="G27" s="90" t="s">
        <v>127</v>
      </c>
      <c r="H27" s="90" t="s">
        <v>124</v>
      </c>
      <c r="I27" s="90" t="s">
        <v>124</v>
      </c>
      <c r="J27" s="90" t="s">
        <v>121</v>
      </c>
      <c r="K27" s="90" t="s">
        <v>120</v>
      </c>
      <c r="L27" s="90" t="s">
        <v>124</v>
      </c>
      <c r="M27" s="90" t="s">
        <v>120</v>
      </c>
      <c r="N27" s="90" t="s">
        <v>120</v>
      </c>
      <c r="O27" s="90" t="s">
        <v>124</v>
      </c>
      <c r="P27" s="90" t="s">
        <v>121</v>
      </c>
      <c r="Q27" s="90" t="s">
        <v>121</v>
      </c>
      <c r="R27" s="90" t="s">
        <v>121</v>
      </c>
      <c r="S27" s="90" t="s">
        <v>127</v>
      </c>
      <c r="T27" s="90" t="s">
        <v>121</v>
      </c>
      <c r="U27" s="90" t="s">
        <v>124</v>
      </c>
      <c r="V27" s="90" t="s">
        <v>121</v>
      </c>
      <c r="W27" s="90" t="s">
        <v>121</v>
      </c>
      <c r="X27" s="90" t="s">
        <v>121</v>
      </c>
      <c r="Y27" s="90" t="s">
        <v>121</v>
      </c>
      <c r="Z27" s="90" t="s">
        <v>121</v>
      </c>
      <c r="AA27" s="90" t="s">
        <v>170</v>
      </c>
      <c r="AB27" s="90" t="s">
        <v>147</v>
      </c>
      <c r="AC27" s="90" t="s">
        <v>121</v>
      </c>
      <c r="AD27" s="90" t="s">
        <v>124</v>
      </c>
      <c r="AE27" s="90" t="s">
        <v>114</v>
      </c>
      <c r="AF27" s="90" t="s">
        <v>127</v>
      </c>
      <c r="AG27" s="90" t="s">
        <v>121</v>
      </c>
      <c r="AH27" s="90" t="s">
        <v>121</v>
      </c>
      <c r="AI27" s="90" t="s">
        <v>170</v>
      </c>
      <c r="AJ27" s="90" t="s">
        <v>120</v>
      </c>
    </row>
    <row r="28" spans="1:36" ht="19.95" customHeight="1" x14ac:dyDescent="0.35">
      <c r="A28" s="87" t="s">
        <v>208</v>
      </c>
      <c r="B28" s="88" t="s">
        <v>71</v>
      </c>
      <c r="C28" s="88" t="s">
        <v>99</v>
      </c>
      <c r="D28" s="88" t="s">
        <v>179</v>
      </c>
      <c r="E28" s="88" t="s">
        <v>95</v>
      </c>
      <c r="F28" s="88" t="s">
        <v>143</v>
      </c>
      <c r="G28" s="88" t="s">
        <v>143</v>
      </c>
      <c r="H28" s="88" t="s">
        <v>97</v>
      </c>
      <c r="I28" s="88" t="s">
        <v>99</v>
      </c>
      <c r="J28" s="88" t="s">
        <v>102</v>
      </c>
      <c r="K28" s="88" t="s">
        <v>142</v>
      </c>
      <c r="L28" s="88" t="s">
        <v>99</v>
      </c>
      <c r="M28" s="88" t="s">
        <v>102</v>
      </c>
      <c r="N28" s="88" t="s">
        <v>97</v>
      </c>
      <c r="O28" s="88" t="s">
        <v>99</v>
      </c>
      <c r="P28" s="88" t="s">
        <v>99</v>
      </c>
      <c r="Q28" s="88" t="s">
        <v>96</v>
      </c>
      <c r="R28" s="88" t="s">
        <v>99</v>
      </c>
      <c r="S28" s="88" t="s">
        <v>97</v>
      </c>
      <c r="T28" s="88" t="s">
        <v>97</v>
      </c>
      <c r="U28" s="88" t="s">
        <v>97</v>
      </c>
      <c r="V28" s="88" t="s">
        <v>97</v>
      </c>
      <c r="W28" s="88" t="s">
        <v>97</v>
      </c>
      <c r="X28" s="88" t="s">
        <v>97</v>
      </c>
      <c r="Y28" s="88" t="s">
        <v>179</v>
      </c>
      <c r="Z28" s="88" t="s">
        <v>97</v>
      </c>
      <c r="AA28" s="88" t="s">
        <v>97</v>
      </c>
      <c r="AB28" s="88" t="s">
        <v>97</v>
      </c>
      <c r="AC28" s="88" t="s">
        <v>71</v>
      </c>
      <c r="AD28" s="88" t="s">
        <v>97</v>
      </c>
      <c r="AE28" s="88" t="s">
        <v>97</v>
      </c>
      <c r="AF28" s="88" t="s">
        <v>97</v>
      </c>
      <c r="AG28" s="88" t="s">
        <v>71</v>
      </c>
      <c r="AH28" s="88" t="s">
        <v>97</v>
      </c>
      <c r="AI28" s="88" t="s">
        <v>97</v>
      </c>
      <c r="AJ28" s="88" t="s">
        <v>97</v>
      </c>
    </row>
    <row r="29" spans="1:36" ht="19.95" customHeight="1" x14ac:dyDescent="0.35">
      <c r="A29" s="89" t="s">
        <v>209</v>
      </c>
      <c r="B29" s="90" t="s">
        <v>124</v>
      </c>
      <c r="C29" s="90" t="s">
        <v>121</v>
      </c>
      <c r="D29" s="90" t="s">
        <v>127</v>
      </c>
      <c r="E29" s="90" t="s">
        <v>120</v>
      </c>
      <c r="F29" s="90" t="s">
        <v>121</v>
      </c>
      <c r="G29" s="90" t="s">
        <v>124</v>
      </c>
      <c r="H29" s="90" t="s">
        <v>121</v>
      </c>
      <c r="I29" s="90" t="s">
        <v>124</v>
      </c>
      <c r="J29" s="90" t="s">
        <v>124</v>
      </c>
      <c r="K29" s="90" t="s">
        <v>127</v>
      </c>
      <c r="L29" s="90" t="s">
        <v>124</v>
      </c>
      <c r="M29" s="90" t="s">
        <v>124</v>
      </c>
      <c r="N29" s="90" t="s">
        <v>121</v>
      </c>
      <c r="O29" s="90" t="s">
        <v>124</v>
      </c>
      <c r="P29" s="90" t="s">
        <v>124</v>
      </c>
      <c r="Q29" s="90" t="s">
        <v>120</v>
      </c>
      <c r="R29" s="90" t="s">
        <v>124</v>
      </c>
      <c r="S29" s="90" t="s">
        <v>121</v>
      </c>
      <c r="T29" s="90" t="s">
        <v>121</v>
      </c>
      <c r="U29" s="90" t="s">
        <v>121</v>
      </c>
      <c r="V29" s="90" t="s">
        <v>121</v>
      </c>
      <c r="W29" s="90" t="s">
        <v>121</v>
      </c>
      <c r="X29" s="90" t="s">
        <v>121</v>
      </c>
      <c r="Y29" s="90" t="s">
        <v>128</v>
      </c>
      <c r="Z29" s="90" t="s">
        <v>127</v>
      </c>
      <c r="AA29" s="90" t="s">
        <v>121</v>
      </c>
      <c r="AB29" s="90" t="s">
        <v>121</v>
      </c>
      <c r="AC29" s="90" t="s">
        <v>120</v>
      </c>
      <c r="AD29" s="90" t="s">
        <v>121</v>
      </c>
      <c r="AE29" s="90" t="s">
        <v>124</v>
      </c>
      <c r="AF29" s="90" t="s">
        <v>121</v>
      </c>
      <c r="AG29" s="90" t="s">
        <v>120</v>
      </c>
      <c r="AH29" s="90" t="s">
        <v>121</v>
      </c>
      <c r="AI29" s="90" t="s">
        <v>120</v>
      </c>
      <c r="AJ29" s="90" t="s">
        <v>121</v>
      </c>
    </row>
    <row r="30" spans="1:36" ht="19.95" customHeight="1" x14ac:dyDescent="0.35">
      <c r="A30" s="87" t="s">
        <v>210</v>
      </c>
      <c r="B30" s="88" t="s">
        <v>71</v>
      </c>
      <c r="C30" s="88" t="s">
        <v>98</v>
      </c>
      <c r="D30" s="88" t="s">
        <v>99</v>
      </c>
      <c r="E30" s="88" t="s">
        <v>102</v>
      </c>
      <c r="F30" s="88" t="s">
        <v>101</v>
      </c>
      <c r="G30" s="88" t="s">
        <v>97</v>
      </c>
      <c r="H30" s="88" t="s">
        <v>102</v>
      </c>
      <c r="I30" s="88" t="s">
        <v>97</v>
      </c>
      <c r="J30" s="88" t="s">
        <v>142</v>
      </c>
      <c r="K30" s="88" t="s">
        <v>99</v>
      </c>
      <c r="L30" s="88" t="s">
        <v>102</v>
      </c>
      <c r="M30" s="88" t="s">
        <v>99</v>
      </c>
      <c r="N30" s="88" t="s">
        <v>97</v>
      </c>
      <c r="O30" s="88" t="s">
        <v>142</v>
      </c>
      <c r="P30" s="88" t="s">
        <v>143</v>
      </c>
      <c r="Q30" s="88" t="s">
        <v>99</v>
      </c>
      <c r="R30" s="88" t="s">
        <v>143</v>
      </c>
      <c r="S30" s="88" t="s">
        <v>97</v>
      </c>
      <c r="T30" s="88" t="s">
        <v>97</v>
      </c>
      <c r="U30" s="88" t="s">
        <v>97</v>
      </c>
      <c r="V30" s="88" t="s">
        <v>143</v>
      </c>
      <c r="W30" s="88" t="s">
        <v>97</v>
      </c>
      <c r="X30" s="88" t="s">
        <v>143</v>
      </c>
      <c r="Y30" s="88" t="s">
        <v>97</v>
      </c>
      <c r="Z30" s="88" t="s">
        <v>95</v>
      </c>
      <c r="AA30" s="88" t="s">
        <v>97</v>
      </c>
      <c r="AB30" s="88" t="s">
        <v>97</v>
      </c>
      <c r="AC30" s="88" t="s">
        <v>179</v>
      </c>
      <c r="AD30" s="88" t="s">
        <v>143</v>
      </c>
      <c r="AE30" s="88" t="s">
        <v>97</v>
      </c>
      <c r="AF30" s="88" t="s">
        <v>97</v>
      </c>
      <c r="AG30" s="88" t="s">
        <v>102</v>
      </c>
      <c r="AH30" s="88" t="s">
        <v>95</v>
      </c>
      <c r="AI30" s="88" t="s">
        <v>97</v>
      </c>
      <c r="AJ30" s="88" t="s">
        <v>97</v>
      </c>
    </row>
    <row r="31" spans="1:36" ht="19.95" customHeight="1" x14ac:dyDescent="0.35">
      <c r="A31" s="89" t="s">
        <v>211</v>
      </c>
      <c r="B31" s="90" t="s">
        <v>124</v>
      </c>
      <c r="C31" s="90" t="s">
        <v>127</v>
      </c>
      <c r="D31" s="90" t="s">
        <v>121</v>
      </c>
      <c r="E31" s="90" t="s">
        <v>124</v>
      </c>
      <c r="F31" s="90" t="s">
        <v>127</v>
      </c>
      <c r="G31" s="90" t="s">
        <v>121</v>
      </c>
      <c r="H31" s="90" t="s">
        <v>127</v>
      </c>
      <c r="I31" s="90" t="s">
        <v>121</v>
      </c>
      <c r="J31" s="90" t="s">
        <v>127</v>
      </c>
      <c r="K31" s="90" t="s">
        <v>121</v>
      </c>
      <c r="L31" s="90" t="s">
        <v>124</v>
      </c>
      <c r="M31" s="90" t="s">
        <v>124</v>
      </c>
      <c r="N31" s="90" t="s">
        <v>121</v>
      </c>
      <c r="O31" s="90" t="s">
        <v>119</v>
      </c>
      <c r="P31" s="90" t="s">
        <v>121</v>
      </c>
      <c r="Q31" s="90" t="s">
        <v>124</v>
      </c>
      <c r="R31" s="90" t="s">
        <v>121</v>
      </c>
      <c r="S31" s="90" t="s">
        <v>121</v>
      </c>
      <c r="T31" s="90" t="s">
        <v>121</v>
      </c>
      <c r="U31" s="90" t="s">
        <v>121</v>
      </c>
      <c r="V31" s="90" t="s">
        <v>124</v>
      </c>
      <c r="W31" s="90" t="s">
        <v>121</v>
      </c>
      <c r="X31" s="90" t="s">
        <v>168</v>
      </c>
      <c r="Y31" s="90" t="s">
        <v>121</v>
      </c>
      <c r="Z31" s="90" t="s">
        <v>212</v>
      </c>
      <c r="AA31" s="90" t="s">
        <v>121</v>
      </c>
      <c r="AB31" s="90" t="s">
        <v>121</v>
      </c>
      <c r="AC31" s="90" t="s">
        <v>120</v>
      </c>
      <c r="AD31" s="90" t="s">
        <v>124</v>
      </c>
      <c r="AE31" s="90" t="s">
        <v>121</v>
      </c>
      <c r="AF31" s="90" t="s">
        <v>121</v>
      </c>
      <c r="AG31" s="90" t="s">
        <v>124</v>
      </c>
      <c r="AH31" s="90" t="s">
        <v>119</v>
      </c>
      <c r="AI31" s="90" t="s">
        <v>124</v>
      </c>
      <c r="AJ31" s="90" t="s">
        <v>121</v>
      </c>
    </row>
    <row r="32" spans="1:36" ht="19.95" customHeight="1" x14ac:dyDescent="0.35">
      <c r="A32" s="87" t="s">
        <v>213</v>
      </c>
      <c r="B32" s="88" t="s">
        <v>142</v>
      </c>
      <c r="C32" s="88" t="s">
        <v>142</v>
      </c>
      <c r="D32" s="88" t="s">
        <v>97</v>
      </c>
      <c r="E32" s="88" t="s">
        <v>97</v>
      </c>
      <c r="F32" s="88" t="s">
        <v>97</v>
      </c>
      <c r="G32" s="88" t="s">
        <v>143</v>
      </c>
      <c r="H32" s="88" t="s">
        <v>97</v>
      </c>
      <c r="I32" s="88" t="s">
        <v>142</v>
      </c>
      <c r="J32" s="88" t="s">
        <v>143</v>
      </c>
      <c r="K32" s="88" t="s">
        <v>97</v>
      </c>
      <c r="L32" s="88" t="s">
        <v>142</v>
      </c>
      <c r="M32" s="88" t="s">
        <v>97</v>
      </c>
      <c r="N32" s="88" t="s">
        <v>143</v>
      </c>
      <c r="O32" s="88" t="s">
        <v>97</v>
      </c>
      <c r="P32" s="88" t="s">
        <v>96</v>
      </c>
      <c r="Q32" s="88" t="s">
        <v>102</v>
      </c>
      <c r="R32" s="88" t="s">
        <v>97</v>
      </c>
      <c r="S32" s="88" t="s">
        <v>97</v>
      </c>
      <c r="T32" s="88" t="s">
        <v>143</v>
      </c>
      <c r="U32" s="88" t="s">
        <v>97</v>
      </c>
      <c r="V32" s="88" t="s">
        <v>97</v>
      </c>
      <c r="W32" s="88" t="s">
        <v>97</v>
      </c>
      <c r="X32" s="88" t="s">
        <v>97</v>
      </c>
      <c r="Y32" s="88" t="s">
        <v>97</v>
      </c>
      <c r="Z32" s="88" t="s">
        <v>97</v>
      </c>
      <c r="AA32" s="88" t="s">
        <v>142</v>
      </c>
      <c r="AB32" s="88" t="s">
        <v>97</v>
      </c>
      <c r="AC32" s="88" t="s">
        <v>97</v>
      </c>
      <c r="AD32" s="88" t="s">
        <v>96</v>
      </c>
      <c r="AE32" s="88" t="s">
        <v>96</v>
      </c>
      <c r="AF32" s="88" t="s">
        <v>97</v>
      </c>
      <c r="AG32" s="88" t="s">
        <v>102</v>
      </c>
      <c r="AH32" s="88" t="s">
        <v>104</v>
      </c>
      <c r="AI32" s="88" t="s">
        <v>97</v>
      </c>
      <c r="AJ32" s="88" t="s">
        <v>97</v>
      </c>
    </row>
    <row r="33" spans="1:36" ht="19.95" customHeight="1" x14ac:dyDescent="0.35">
      <c r="A33" s="89" t="s">
        <v>214</v>
      </c>
      <c r="B33" s="90" t="s">
        <v>124</v>
      </c>
      <c r="C33" s="90" t="s">
        <v>124</v>
      </c>
      <c r="D33" s="90" t="s">
        <v>121</v>
      </c>
      <c r="E33" s="90" t="s">
        <v>121</v>
      </c>
      <c r="F33" s="90" t="s">
        <v>121</v>
      </c>
      <c r="G33" s="90" t="s">
        <v>121</v>
      </c>
      <c r="H33" s="90" t="s">
        <v>121</v>
      </c>
      <c r="I33" s="90" t="s">
        <v>119</v>
      </c>
      <c r="J33" s="90" t="s">
        <v>121</v>
      </c>
      <c r="K33" s="90" t="s">
        <v>121</v>
      </c>
      <c r="L33" s="90" t="s">
        <v>120</v>
      </c>
      <c r="M33" s="90" t="s">
        <v>121</v>
      </c>
      <c r="N33" s="90" t="s">
        <v>121</v>
      </c>
      <c r="O33" s="90" t="s">
        <v>121</v>
      </c>
      <c r="P33" s="90" t="s">
        <v>124</v>
      </c>
      <c r="Q33" s="90" t="s">
        <v>127</v>
      </c>
      <c r="R33" s="90" t="s">
        <v>121</v>
      </c>
      <c r="S33" s="90" t="s">
        <v>121</v>
      </c>
      <c r="T33" s="90" t="s">
        <v>124</v>
      </c>
      <c r="U33" s="90" t="s">
        <v>121</v>
      </c>
      <c r="V33" s="90" t="s">
        <v>121</v>
      </c>
      <c r="W33" s="90" t="s">
        <v>121</v>
      </c>
      <c r="X33" s="90" t="s">
        <v>121</v>
      </c>
      <c r="Y33" s="90" t="s">
        <v>121</v>
      </c>
      <c r="Z33" s="90" t="s">
        <v>121</v>
      </c>
      <c r="AA33" s="90" t="s">
        <v>146</v>
      </c>
      <c r="AB33" s="90" t="s">
        <v>121</v>
      </c>
      <c r="AC33" s="90" t="s">
        <v>121</v>
      </c>
      <c r="AD33" s="90" t="s">
        <v>127</v>
      </c>
      <c r="AE33" s="90" t="s">
        <v>111</v>
      </c>
      <c r="AF33" s="90" t="s">
        <v>121</v>
      </c>
      <c r="AG33" s="90" t="s">
        <v>124</v>
      </c>
      <c r="AH33" s="90" t="s">
        <v>127</v>
      </c>
      <c r="AI33" s="90" t="s">
        <v>121</v>
      </c>
      <c r="AJ33" s="90" t="s">
        <v>121</v>
      </c>
    </row>
  </sheetData>
  <sheetProtection algorithmName="SHA-512" hashValue="HArY4laL5iI6s22FTco0ucdcIJsXKhaKXR0Mdtu8QPd928KVIddtgulGUwt2Zm0sMvAMOLNMQQkdN9FSsC1Ljg==" saltValue="f4Xgs3Vlv0f2VDESz7r2NQ==" spinCount="100000" sheet="1" objects="1" scenarios="1"/>
  <mergeCells count="9">
    <mergeCell ref="AG4:AJ4"/>
    <mergeCell ref="C4:D4"/>
    <mergeCell ref="E4:I4"/>
    <mergeCell ref="J4:L4"/>
    <mergeCell ref="B2:F2"/>
    <mergeCell ref="A3:E3"/>
    <mergeCell ref="M4:Q4"/>
    <mergeCell ref="R4:AB4"/>
    <mergeCell ref="AC4:AF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J20"/>
  <sheetViews>
    <sheetView showGridLines="0" workbookViewId="0"/>
  </sheetViews>
  <sheetFormatPr defaultRowHeight="14.4" x14ac:dyDescent="0.3"/>
  <cols>
    <col min="1" max="1" width="48"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657</v>
      </c>
      <c r="B3" s="176"/>
      <c r="C3" s="176"/>
      <c r="D3" s="176"/>
      <c r="E3" s="176"/>
      <c r="F3" s="92"/>
      <c r="G3" s="92"/>
      <c r="H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96"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216</v>
      </c>
      <c r="C7" s="90" t="s">
        <v>51</v>
      </c>
      <c r="D7" s="90" t="s">
        <v>217</v>
      </c>
      <c r="E7" s="90" t="s">
        <v>218</v>
      </c>
      <c r="F7" s="90" t="s">
        <v>54</v>
      </c>
      <c r="G7" s="90" t="s">
        <v>55</v>
      </c>
      <c r="H7" s="90" t="s">
        <v>56</v>
      </c>
      <c r="I7" s="90" t="s">
        <v>55</v>
      </c>
      <c r="J7" s="90" t="s">
        <v>57</v>
      </c>
      <c r="K7" s="90" t="s">
        <v>219</v>
      </c>
      <c r="L7" s="90" t="s">
        <v>220</v>
      </c>
      <c r="M7" s="90" t="s">
        <v>221</v>
      </c>
      <c r="N7" s="90" t="s">
        <v>59</v>
      </c>
      <c r="O7" s="90" t="s">
        <v>222</v>
      </c>
      <c r="P7" s="90" t="s">
        <v>223</v>
      </c>
      <c r="Q7" s="90" t="s">
        <v>224</v>
      </c>
      <c r="R7" s="90" t="s">
        <v>225</v>
      </c>
      <c r="S7" s="90" t="s">
        <v>64</v>
      </c>
      <c r="T7" s="90" t="s">
        <v>65</v>
      </c>
      <c r="U7" s="90" t="s">
        <v>226</v>
      </c>
      <c r="V7" s="90" t="s">
        <v>37</v>
      </c>
      <c r="W7" s="90" t="s">
        <v>136</v>
      </c>
      <c r="X7" s="90" t="s">
        <v>69</v>
      </c>
      <c r="Y7" s="90" t="s">
        <v>138</v>
      </c>
      <c r="Z7" s="90" t="s">
        <v>163</v>
      </c>
      <c r="AA7" s="90" t="s">
        <v>132</v>
      </c>
      <c r="AB7" s="90" t="s">
        <v>72</v>
      </c>
      <c r="AC7" s="90" t="s">
        <v>227</v>
      </c>
      <c r="AD7" s="90" t="s">
        <v>228</v>
      </c>
      <c r="AE7" s="90" t="s">
        <v>192</v>
      </c>
      <c r="AF7" s="90" t="s">
        <v>76</v>
      </c>
      <c r="AG7" s="90" t="s">
        <v>229</v>
      </c>
      <c r="AH7" s="90" t="s">
        <v>103</v>
      </c>
      <c r="AI7" s="90" t="s">
        <v>79</v>
      </c>
      <c r="AJ7" s="90" t="s">
        <v>230</v>
      </c>
    </row>
    <row r="8" spans="1:36" ht="19.95" customHeight="1" x14ac:dyDescent="0.35">
      <c r="A8" s="87" t="s">
        <v>86</v>
      </c>
      <c r="B8" s="88" t="s">
        <v>231</v>
      </c>
      <c r="C8" s="88" t="s">
        <v>232</v>
      </c>
      <c r="D8" s="88" t="s">
        <v>233</v>
      </c>
      <c r="E8" s="88" t="s">
        <v>234</v>
      </c>
      <c r="F8" s="88" t="s">
        <v>235</v>
      </c>
      <c r="G8" s="88" t="s">
        <v>235</v>
      </c>
      <c r="H8" s="88" t="s">
        <v>235</v>
      </c>
      <c r="I8" s="88" t="s">
        <v>236</v>
      </c>
      <c r="J8" s="88" t="s">
        <v>237</v>
      </c>
      <c r="K8" s="88" t="s">
        <v>238</v>
      </c>
      <c r="L8" s="88" t="s">
        <v>239</v>
      </c>
      <c r="M8" s="88" t="s">
        <v>135</v>
      </c>
      <c r="N8" s="88" t="s">
        <v>240</v>
      </c>
      <c r="O8" s="88" t="s">
        <v>239</v>
      </c>
      <c r="P8" s="88" t="s">
        <v>241</v>
      </c>
      <c r="Q8" s="88" t="s">
        <v>139</v>
      </c>
      <c r="R8" s="88" t="s">
        <v>242</v>
      </c>
      <c r="S8" s="88" t="s">
        <v>243</v>
      </c>
      <c r="T8" s="88" t="s">
        <v>235</v>
      </c>
      <c r="U8" s="88" t="s">
        <v>244</v>
      </c>
      <c r="V8" s="88" t="s">
        <v>174</v>
      </c>
      <c r="W8" s="88" t="s">
        <v>101</v>
      </c>
      <c r="X8" s="88" t="s">
        <v>104</v>
      </c>
      <c r="Y8" s="88" t="s">
        <v>142</v>
      </c>
      <c r="Z8" s="88" t="s">
        <v>102</v>
      </c>
      <c r="AA8" s="88" t="s">
        <v>41</v>
      </c>
      <c r="AB8" s="88" t="s">
        <v>96</v>
      </c>
      <c r="AC8" s="88" t="s">
        <v>68</v>
      </c>
      <c r="AD8" s="88" t="s">
        <v>94</v>
      </c>
      <c r="AE8" s="88" t="s">
        <v>143</v>
      </c>
      <c r="AF8" s="88" t="s">
        <v>140</v>
      </c>
      <c r="AG8" s="88" t="s">
        <v>245</v>
      </c>
      <c r="AH8" s="88" t="s">
        <v>239</v>
      </c>
      <c r="AI8" s="88" t="s">
        <v>102</v>
      </c>
      <c r="AJ8" s="88" t="s">
        <v>246</v>
      </c>
    </row>
    <row r="9" spans="1:36" ht="19.95" customHeight="1" x14ac:dyDescent="0.35">
      <c r="A9" s="89" t="s">
        <v>247</v>
      </c>
      <c r="B9" s="90" t="s">
        <v>153</v>
      </c>
      <c r="C9" s="90" t="s">
        <v>248</v>
      </c>
      <c r="D9" s="90" t="s">
        <v>107</v>
      </c>
      <c r="E9" s="90" t="s">
        <v>112</v>
      </c>
      <c r="F9" s="90" t="s">
        <v>110</v>
      </c>
      <c r="G9" s="90" t="s">
        <v>249</v>
      </c>
      <c r="H9" s="90" t="s">
        <v>248</v>
      </c>
      <c r="I9" s="90" t="s">
        <v>109</v>
      </c>
      <c r="J9" s="90" t="s">
        <v>116</v>
      </c>
      <c r="K9" s="90" t="s">
        <v>150</v>
      </c>
      <c r="L9" s="90" t="s">
        <v>150</v>
      </c>
      <c r="M9" s="90" t="s">
        <v>250</v>
      </c>
      <c r="N9" s="90" t="s">
        <v>249</v>
      </c>
      <c r="O9" s="90" t="s">
        <v>251</v>
      </c>
      <c r="P9" s="90" t="s">
        <v>107</v>
      </c>
      <c r="Q9" s="90" t="s">
        <v>148</v>
      </c>
      <c r="R9" s="90" t="s">
        <v>152</v>
      </c>
      <c r="S9" s="90" t="s">
        <v>248</v>
      </c>
      <c r="T9" s="90" t="s">
        <v>155</v>
      </c>
      <c r="U9" s="90" t="s">
        <v>252</v>
      </c>
      <c r="V9" s="90" t="s">
        <v>249</v>
      </c>
      <c r="W9" s="90" t="s">
        <v>181</v>
      </c>
      <c r="X9" s="90" t="s">
        <v>112</v>
      </c>
      <c r="Y9" s="90" t="s">
        <v>253</v>
      </c>
      <c r="Z9" s="90" t="s">
        <v>150</v>
      </c>
      <c r="AA9" s="90" t="s">
        <v>254</v>
      </c>
      <c r="AB9" s="90" t="s">
        <v>115</v>
      </c>
      <c r="AC9" s="90" t="s">
        <v>112</v>
      </c>
      <c r="AD9" s="90" t="s">
        <v>255</v>
      </c>
      <c r="AE9" s="90" t="s">
        <v>119</v>
      </c>
      <c r="AF9" s="90" t="s">
        <v>249</v>
      </c>
      <c r="AG9" s="90" t="s">
        <v>148</v>
      </c>
      <c r="AH9" s="90" t="s">
        <v>116</v>
      </c>
      <c r="AI9" s="90" t="s">
        <v>112</v>
      </c>
      <c r="AJ9" s="90" t="s">
        <v>256</v>
      </c>
    </row>
    <row r="10" spans="1:36" ht="19.95" customHeight="1" x14ac:dyDescent="0.35">
      <c r="A10" s="87" t="s">
        <v>85</v>
      </c>
      <c r="B10" s="88" t="s">
        <v>257</v>
      </c>
      <c r="C10" s="88" t="s">
        <v>258</v>
      </c>
      <c r="D10" s="88" t="s">
        <v>259</v>
      </c>
      <c r="E10" s="88" t="s">
        <v>260</v>
      </c>
      <c r="F10" s="88" t="s">
        <v>239</v>
      </c>
      <c r="G10" s="88" t="s">
        <v>132</v>
      </c>
      <c r="H10" s="88" t="s">
        <v>72</v>
      </c>
      <c r="I10" s="88" t="s">
        <v>162</v>
      </c>
      <c r="J10" s="88" t="s">
        <v>261</v>
      </c>
      <c r="K10" s="88" t="s">
        <v>94</v>
      </c>
      <c r="L10" s="88" t="s">
        <v>191</v>
      </c>
      <c r="M10" s="88" t="s">
        <v>133</v>
      </c>
      <c r="N10" s="88" t="s">
        <v>191</v>
      </c>
      <c r="O10" s="88" t="s">
        <v>262</v>
      </c>
      <c r="P10" s="88" t="s">
        <v>85</v>
      </c>
      <c r="Q10" s="88" t="s">
        <v>263</v>
      </c>
      <c r="R10" s="88" t="s">
        <v>185</v>
      </c>
      <c r="S10" s="88" t="s">
        <v>141</v>
      </c>
      <c r="T10" s="88" t="s">
        <v>236</v>
      </c>
      <c r="U10" s="88" t="s">
        <v>184</v>
      </c>
      <c r="V10" s="88" t="s">
        <v>40</v>
      </c>
      <c r="W10" s="88" t="s">
        <v>96</v>
      </c>
      <c r="X10" s="88" t="s">
        <v>95</v>
      </c>
      <c r="Y10" s="88" t="s">
        <v>96</v>
      </c>
      <c r="Z10" s="88" t="s">
        <v>142</v>
      </c>
      <c r="AA10" s="88" t="s">
        <v>143</v>
      </c>
      <c r="AB10" s="88" t="s">
        <v>95</v>
      </c>
      <c r="AC10" s="88" t="s">
        <v>264</v>
      </c>
      <c r="AD10" s="88" t="s">
        <v>265</v>
      </c>
      <c r="AE10" s="88" t="s">
        <v>95</v>
      </c>
      <c r="AF10" s="88" t="s">
        <v>262</v>
      </c>
      <c r="AG10" s="88" t="s">
        <v>140</v>
      </c>
      <c r="AH10" s="88" t="s">
        <v>234</v>
      </c>
      <c r="AI10" s="88" t="s">
        <v>96</v>
      </c>
      <c r="AJ10" s="88" t="s">
        <v>90</v>
      </c>
    </row>
    <row r="11" spans="1:36" ht="19.95" customHeight="1" x14ac:dyDescent="0.35">
      <c r="A11" s="89" t="s">
        <v>266</v>
      </c>
      <c r="B11" s="90" t="s">
        <v>106</v>
      </c>
      <c r="C11" s="90" t="s">
        <v>110</v>
      </c>
      <c r="D11" s="90" t="s">
        <v>267</v>
      </c>
      <c r="E11" s="90" t="s">
        <v>110</v>
      </c>
      <c r="F11" s="90" t="s">
        <v>250</v>
      </c>
      <c r="G11" s="90" t="s">
        <v>114</v>
      </c>
      <c r="H11" s="90" t="s">
        <v>113</v>
      </c>
      <c r="I11" s="90" t="s">
        <v>108</v>
      </c>
      <c r="J11" s="90" t="s">
        <v>109</v>
      </c>
      <c r="K11" s="90" t="s">
        <v>146</v>
      </c>
      <c r="L11" s="90" t="s">
        <v>107</v>
      </c>
      <c r="M11" s="90" t="s">
        <v>106</v>
      </c>
      <c r="N11" s="90" t="s">
        <v>267</v>
      </c>
      <c r="O11" s="90" t="s">
        <v>113</v>
      </c>
      <c r="P11" s="90" t="s">
        <v>153</v>
      </c>
      <c r="Q11" s="90" t="s">
        <v>110</v>
      </c>
      <c r="R11" s="90" t="s">
        <v>268</v>
      </c>
      <c r="S11" s="90" t="s">
        <v>168</v>
      </c>
      <c r="T11" s="90" t="s">
        <v>268</v>
      </c>
      <c r="U11" s="90" t="s">
        <v>147</v>
      </c>
      <c r="V11" s="90" t="s">
        <v>150</v>
      </c>
      <c r="W11" s="90" t="s">
        <v>188</v>
      </c>
      <c r="X11" s="90" t="s">
        <v>269</v>
      </c>
      <c r="Y11" s="90" t="s">
        <v>107</v>
      </c>
      <c r="Z11" s="90" t="s">
        <v>270</v>
      </c>
      <c r="AA11" s="90" t="s">
        <v>120</v>
      </c>
      <c r="AB11" s="90" t="s">
        <v>112</v>
      </c>
      <c r="AC11" s="90" t="s">
        <v>156</v>
      </c>
      <c r="AD11" s="90" t="s">
        <v>256</v>
      </c>
      <c r="AE11" s="90" t="s">
        <v>249</v>
      </c>
      <c r="AF11" s="90" t="s">
        <v>170</v>
      </c>
      <c r="AG11" s="90" t="s">
        <v>251</v>
      </c>
      <c r="AH11" s="90" t="s">
        <v>271</v>
      </c>
      <c r="AI11" s="90" t="s">
        <v>110</v>
      </c>
      <c r="AJ11" s="90" t="s">
        <v>115</v>
      </c>
    </row>
    <row r="12" spans="1:36" ht="19.95" customHeight="1" x14ac:dyDescent="0.35">
      <c r="A12" s="87" t="s">
        <v>97</v>
      </c>
      <c r="B12" s="88" t="s">
        <v>272</v>
      </c>
      <c r="C12" s="88" t="s">
        <v>239</v>
      </c>
      <c r="D12" s="88" t="s">
        <v>38</v>
      </c>
      <c r="E12" s="88" t="s">
        <v>135</v>
      </c>
      <c r="F12" s="88" t="s">
        <v>176</v>
      </c>
      <c r="G12" s="88" t="s">
        <v>176</v>
      </c>
      <c r="H12" s="88" t="s">
        <v>133</v>
      </c>
      <c r="I12" s="88" t="s">
        <v>75</v>
      </c>
      <c r="J12" s="88" t="s">
        <v>137</v>
      </c>
      <c r="K12" s="88" t="s">
        <v>273</v>
      </c>
      <c r="L12" s="88" t="s">
        <v>262</v>
      </c>
      <c r="M12" s="88" t="s">
        <v>263</v>
      </c>
      <c r="N12" s="88" t="s">
        <v>274</v>
      </c>
      <c r="O12" s="88" t="s">
        <v>262</v>
      </c>
      <c r="P12" s="88" t="s">
        <v>162</v>
      </c>
      <c r="Q12" s="88" t="s">
        <v>75</v>
      </c>
      <c r="R12" s="88" t="s">
        <v>143</v>
      </c>
      <c r="S12" s="88" t="s">
        <v>243</v>
      </c>
      <c r="T12" s="88" t="s">
        <v>96</v>
      </c>
      <c r="U12" s="88" t="s">
        <v>184</v>
      </c>
      <c r="V12" s="88" t="s">
        <v>71</v>
      </c>
      <c r="W12" s="88" t="s">
        <v>135</v>
      </c>
      <c r="X12" s="88" t="s">
        <v>104</v>
      </c>
      <c r="Y12" s="88" t="s">
        <v>99</v>
      </c>
      <c r="Z12" s="88" t="s">
        <v>97</v>
      </c>
      <c r="AA12" s="88" t="s">
        <v>101</v>
      </c>
      <c r="AB12" s="88" t="s">
        <v>95</v>
      </c>
      <c r="AC12" s="88" t="s">
        <v>184</v>
      </c>
      <c r="AD12" s="88" t="s">
        <v>203</v>
      </c>
      <c r="AE12" s="88" t="s">
        <v>102</v>
      </c>
      <c r="AF12" s="88" t="s">
        <v>275</v>
      </c>
      <c r="AG12" s="88" t="s">
        <v>40</v>
      </c>
      <c r="AH12" s="88" t="s">
        <v>176</v>
      </c>
      <c r="AI12" s="88" t="s">
        <v>102</v>
      </c>
      <c r="AJ12" s="88" t="s">
        <v>276</v>
      </c>
    </row>
    <row r="13" spans="1:36" ht="19.95" customHeight="1" x14ac:dyDescent="0.35">
      <c r="A13" s="89" t="s">
        <v>277</v>
      </c>
      <c r="B13" s="90" t="s">
        <v>114</v>
      </c>
      <c r="C13" s="90" t="s">
        <v>125</v>
      </c>
      <c r="D13" s="90" t="s">
        <v>107</v>
      </c>
      <c r="E13" s="90" t="s">
        <v>112</v>
      </c>
      <c r="F13" s="90" t="s">
        <v>149</v>
      </c>
      <c r="G13" s="90" t="s">
        <v>111</v>
      </c>
      <c r="H13" s="90" t="s">
        <v>271</v>
      </c>
      <c r="I13" s="90" t="s">
        <v>147</v>
      </c>
      <c r="J13" s="90" t="s">
        <v>111</v>
      </c>
      <c r="K13" s="90" t="s">
        <v>107</v>
      </c>
      <c r="L13" s="90" t="s">
        <v>111</v>
      </c>
      <c r="M13" s="90" t="s">
        <v>148</v>
      </c>
      <c r="N13" s="90" t="s">
        <v>146</v>
      </c>
      <c r="O13" s="90" t="s">
        <v>113</v>
      </c>
      <c r="P13" s="90" t="s">
        <v>146</v>
      </c>
      <c r="Q13" s="90" t="s">
        <v>152</v>
      </c>
      <c r="R13" s="90" t="s">
        <v>121</v>
      </c>
      <c r="S13" s="90" t="s">
        <v>248</v>
      </c>
      <c r="T13" s="90" t="s">
        <v>127</v>
      </c>
      <c r="U13" s="90" t="s">
        <v>111</v>
      </c>
      <c r="V13" s="90" t="s">
        <v>125</v>
      </c>
      <c r="W13" s="90" t="s">
        <v>278</v>
      </c>
      <c r="X13" s="90" t="s">
        <v>106</v>
      </c>
      <c r="Y13" s="90" t="s">
        <v>125</v>
      </c>
      <c r="Z13" s="90" t="s">
        <v>121</v>
      </c>
      <c r="AA13" s="90" t="s">
        <v>146</v>
      </c>
      <c r="AB13" s="90" t="s">
        <v>107</v>
      </c>
      <c r="AC13" s="90" t="s">
        <v>119</v>
      </c>
      <c r="AD13" s="90" t="s">
        <v>170</v>
      </c>
      <c r="AE13" s="90" t="s">
        <v>122</v>
      </c>
      <c r="AF13" s="90" t="s">
        <v>256</v>
      </c>
      <c r="AG13" s="90" t="s">
        <v>181</v>
      </c>
      <c r="AH13" s="90" t="s">
        <v>125</v>
      </c>
      <c r="AI13" s="90" t="s">
        <v>107</v>
      </c>
      <c r="AJ13" s="90" t="s">
        <v>250</v>
      </c>
    </row>
    <row r="14" spans="1:36" ht="19.95" customHeight="1" x14ac:dyDescent="0.35">
      <c r="A14" s="87" t="s">
        <v>75</v>
      </c>
      <c r="B14" s="88" t="s">
        <v>279</v>
      </c>
      <c r="C14" s="88" t="s">
        <v>191</v>
      </c>
      <c r="D14" s="88" t="s">
        <v>136</v>
      </c>
      <c r="E14" s="88" t="s">
        <v>183</v>
      </c>
      <c r="F14" s="88" t="s">
        <v>192</v>
      </c>
      <c r="G14" s="88" t="s">
        <v>192</v>
      </c>
      <c r="H14" s="88" t="s">
        <v>70</v>
      </c>
      <c r="I14" s="88" t="s">
        <v>165</v>
      </c>
      <c r="J14" s="88" t="s">
        <v>39</v>
      </c>
      <c r="K14" s="88" t="s">
        <v>49</v>
      </c>
      <c r="L14" s="88" t="s">
        <v>280</v>
      </c>
      <c r="M14" s="88" t="s">
        <v>39</v>
      </c>
      <c r="N14" s="88" t="s">
        <v>87</v>
      </c>
      <c r="O14" s="88" t="s">
        <v>98</v>
      </c>
      <c r="P14" s="88" t="s">
        <v>45</v>
      </c>
      <c r="Q14" s="88" t="s">
        <v>91</v>
      </c>
      <c r="R14" s="88" t="s">
        <v>104</v>
      </c>
      <c r="S14" s="88" t="s">
        <v>242</v>
      </c>
      <c r="T14" s="88" t="s">
        <v>179</v>
      </c>
      <c r="U14" s="88" t="s">
        <v>174</v>
      </c>
      <c r="V14" s="88" t="s">
        <v>41</v>
      </c>
      <c r="W14" s="88" t="s">
        <v>71</v>
      </c>
      <c r="X14" s="88" t="s">
        <v>102</v>
      </c>
      <c r="Y14" s="88" t="s">
        <v>102</v>
      </c>
      <c r="Z14" s="88" t="s">
        <v>143</v>
      </c>
      <c r="AA14" s="88" t="s">
        <v>98</v>
      </c>
      <c r="AB14" s="88" t="s">
        <v>98</v>
      </c>
      <c r="AC14" s="88" t="s">
        <v>174</v>
      </c>
      <c r="AD14" s="88" t="s">
        <v>41</v>
      </c>
      <c r="AE14" s="88" t="s">
        <v>142</v>
      </c>
      <c r="AF14" s="88" t="s">
        <v>67</v>
      </c>
      <c r="AG14" s="88" t="s">
        <v>40</v>
      </c>
      <c r="AH14" s="88" t="s">
        <v>174</v>
      </c>
      <c r="AI14" s="88" t="s">
        <v>99</v>
      </c>
      <c r="AJ14" s="88" t="s">
        <v>136</v>
      </c>
    </row>
    <row r="15" spans="1:36" ht="19.95" customHeight="1" x14ac:dyDescent="0.35">
      <c r="A15" s="89" t="s">
        <v>281</v>
      </c>
      <c r="B15" s="90" t="s">
        <v>147</v>
      </c>
      <c r="C15" s="90" t="s">
        <v>115</v>
      </c>
      <c r="D15" s="90" t="s">
        <v>152</v>
      </c>
      <c r="E15" s="90" t="s">
        <v>111</v>
      </c>
      <c r="F15" s="90" t="s">
        <v>115</v>
      </c>
      <c r="G15" s="90" t="s">
        <v>125</v>
      </c>
      <c r="H15" s="90" t="s">
        <v>115</v>
      </c>
      <c r="I15" s="90" t="s">
        <v>146</v>
      </c>
      <c r="J15" s="90" t="s">
        <v>123</v>
      </c>
      <c r="K15" s="90" t="s">
        <v>125</v>
      </c>
      <c r="L15" s="90" t="s">
        <v>112</v>
      </c>
      <c r="M15" s="90" t="s">
        <v>146</v>
      </c>
      <c r="N15" s="90" t="s">
        <v>152</v>
      </c>
      <c r="O15" s="90" t="s">
        <v>188</v>
      </c>
      <c r="P15" s="90" t="s">
        <v>115</v>
      </c>
      <c r="Q15" s="90" t="s">
        <v>146</v>
      </c>
      <c r="R15" s="90" t="s">
        <v>127</v>
      </c>
      <c r="S15" s="90" t="s">
        <v>114</v>
      </c>
      <c r="T15" s="90" t="s">
        <v>181</v>
      </c>
      <c r="U15" s="90" t="s">
        <v>106</v>
      </c>
      <c r="V15" s="90" t="s">
        <v>148</v>
      </c>
      <c r="W15" s="90" t="s">
        <v>147</v>
      </c>
      <c r="X15" s="90" t="s">
        <v>147</v>
      </c>
      <c r="Y15" s="90" t="s">
        <v>114</v>
      </c>
      <c r="Z15" s="90" t="s">
        <v>122</v>
      </c>
      <c r="AA15" s="90" t="s">
        <v>108</v>
      </c>
      <c r="AB15" s="90" t="s">
        <v>110</v>
      </c>
      <c r="AC15" s="90" t="s">
        <v>181</v>
      </c>
      <c r="AD15" s="90" t="s">
        <v>122</v>
      </c>
      <c r="AE15" s="90" t="s">
        <v>271</v>
      </c>
      <c r="AF15" s="90" t="s">
        <v>113</v>
      </c>
      <c r="AG15" s="90" t="s">
        <v>181</v>
      </c>
      <c r="AH15" s="90" t="s">
        <v>125</v>
      </c>
      <c r="AI15" s="90" t="s">
        <v>146</v>
      </c>
      <c r="AJ15" s="90" t="s">
        <v>113</v>
      </c>
    </row>
    <row r="16" spans="1:36" ht="19.95" customHeight="1" x14ac:dyDescent="0.35">
      <c r="A16" s="87" t="s">
        <v>195</v>
      </c>
      <c r="B16" s="88" t="s">
        <v>282</v>
      </c>
      <c r="C16" s="88" t="s">
        <v>135</v>
      </c>
      <c r="D16" s="88" t="s">
        <v>234</v>
      </c>
      <c r="E16" s="88" t="s">
        <v>87</v>
      </c>
      <c r="F16" s="88" t="s">
        <v>92</v>
      </c>
      <c r="G16" s="88" t="s">
        <v>139</v>
      </c>
      <c r="H16" s="88" t="s">
        <v>96</v>
      </c>
      <c r="I16" s="88" t="s">
        <v>141</v>
      </c>
      <c r="J16" s="88" t="s">
        <v>132</v>
      </c>
      <c r="K16" s="88" t="s">
        <v>283</v>
      </c>
      <c r="L16" s="88" t="s">
        <v>192</v>
      </c>
      <c r="M16" s="88" t="s">
        <v>79</v>
      </c>
      <c r="N16" s="88" t="s">
        <v>41</v>
      </c>
      <c r="O16" s="88" t="s">
        <v>192</v>
      </c>
      <c r="P16" s="88" t="s">
        <v>193</v>
      </c>
      <c r="Q16" s="88" t="s">
        <v>176</v>
      </c>
      <c r="R16" s="88" t="s">
        <v>284</v>
      </c>
      <c r="S16" s="88" t="s">
        <v>98</v>
      </c>
      <c r="T16" s="88" t="s">
        <v>98</v>
      </c>
      <c r="U16" s="88" t="s">
        <v>97</v>
      </c>
      <c r="V16" s="88" t="s">
        <v>99</v>
      </c>
      <c r="W16" s="88" t="s">
        <v>97</v>
      </c>
      <c r="X16" s="88" t="s">
        <v>97</v>
      </c>
      <c r="Y16" s="88" t="s">
        <v>97</v>
      </c>
      <c r="Z16" s="88" t="s">
        <v>97</v>
      </c>
      <c r="AA16" s="88" t="s">
        <v>97</v>
      </c>
      <c r="AB16" s="88" t="s">
        <v>143</v>
      </c>
      <c r="AC16" s="88" t="s">
        <v>285</v>
      </c>
      <c r="AD16" s="88" t="s">
        <v>98</v>
      </c>
      <c r="AE16" s="88" t="s">
        <v>143</v>
      </c>
      <c r="AF16" s="88" t="s">
        <v>98</v>
      </c>
      <c r="AG16" s="88" t="s">
        <v>286</v>
      </c>
      <c r="AH16" s="88" t="s">
        <v>160</v>
      </c>
      <c r="AI16" s="88" t="s">
        <v>143</v>
      </c>
      <c r="AJ16" s="88" t="s">
        <v>102</v>
      </c>
    </row>
    <row r="17" spans="1:36" ht="19.95" customHeight="1" x14ac:dyDescent="0.35">
      <c r="A17" s="89" t="s">
        <v>287</v>
      </c>
      <c r="B17" s="90" t="s">
        <v>149</v>
      </c>
      <c r="C17" s="90" t="s">
        <v>125</v>
      </c>
      <c r="D17" s="90" t="s">
        <v>149</v>
      </c>
      <c r="E17" s="90" t="s">
        <v>147</v>
      </c>
      <c r="F17" s="90" t="s">
        <v>146</v>
      </c>
      <c r="G17" s="90" t="s">
        <v>151</v>
      </c>
      <c r="H17" s="90" t="s">
        <v>120</v>
      </c>
      <c r="I17" s="90" t="s">
        <v>170</v>
      </c>
      <c r="J17" s="90" t="s">
        <v>123</v>
      </c>
      <c r="K17" s="90" t="s">
        <v>151</v>
      </c>
      <c r="L17" s="90" t="s">
        <v>122</v>
      </c>
      <c r="M17" s="90" t="s">
        <v>168</v>
      </c>
      <c r="N17" s="90" t="s">
        <v>170</v>
      </c>
      <c r="O17" s="90" t="s">
        <v>125</v>
      </c>
      <c r="P17" s="90" t="s">
        <v>146</v>
      </c>
      <c r="Q17" s="90" t="s">
        <v>146</v>
      </c>
      <c r="R17" s="90" t="s">
        <v>255</v>
      </c>
      <c r="S17" s="90" t="s">
        <v>119</v>
      </c>
      <c r="T17" s="90" t="s">
        <v>168</v>
      </c>
      <c r="U17" s="90" t="s">
        <v>121</v>
      </c>
      <c r="V17" s="90" t="s">
        <v>127</v>
      </c>
      <c r="W17" s="90" t="s">
        <v>121</v>
      </c>
      <c r="X17" s="90" t="s">
        <v>121</v>
      </c>
      <c r="Y17" s="90" t="s">
        <v>121</v>
      </c>
      <c r="Z17" s="90" t="s">
        <v>121</v>
      </c>
      <c r="AA17" s="90" t="s">
        <v>121</v>
      </c>
      <c r="AB17" s="90" t="s">
        <v>120</v>
      </c>
      <c r="AC17" s="90" t="s">
        <v>150</v>
      </c>
      <c r="AD17" s="90" t="s">
        <v>188</v>
      </c>
      <c r="AE17" s="90" t="s">
        <v>119</v>
      </c>
      <c r="AF17" s="90" t="s">
        <v>127</v>
      </c>
      <c r="AG17" s="90" t="s">
        <v>110</v>
      </c>
      <c r="AH17" s="90" t="s">
        <v>115</v>
      </c>
      <c r="AI17" s="90" t="s">
        <v>122</v>
      </c>
      <c r="AJ17" s="90" t="s">
        <v>124</v>
      </c>
    </row>
    <row r="18" spans="1:36" ht="19.95" customHeight="1" x14ac:dyDescent="0.35">
      <c r="A18" s="87" t="s">
        <v>45</v>
      </c>
      <c r="B18" s="88" t="s">
        <v>163</v>
      </c>
      <c r="C18" s="88" t="s">
        <v>104</v>
      </c>
      <c r="D18" s="88" t="s">
        <v>101</v>
      </c>
      <c r="E18" s="88" t="s">
        <v>143</v>
      </c>
      <c r="F18" s="88" t="s">
        <v>102</v>
      </c>
      <c r="G18" s="88" t="s">
        <v>96</v>
      </c>
      <c r="H18" s="88" t="s">
        <v>99</v>
      </c>
      <c r="I18" s="88" t="s">
        <v>143</v>
      </c>
      <c r="J18" s="88" t="s">
        <v>99</v>
      </c>
      <c r="K18" s="88" t="s">
        <v>95</v>
      </c>
      <c r="L18" s="88" t="s">
        <v>143</v>
      </c>
      <c r="M18" s="88" t="s">
        <v>97</v>
      </c>
      <c r="N18" s="88" t="s">
        <v>142</v>
      </c>
      <c r="O18" s="88" t="s">
        <v>96</v>
      </c>
      <c r="P18" s="88" t="s">
        <v>97</v>
      </c>
      <c r="Q18" s="88" t="s">
        <v>97</v>
      </c>
      <c r="R18" s="88" t="s">
        <v>97</v>
      </c>
      <c r="S18" s="88" t="s">
        <v>143</v>
      </c>
      <c r="T18" s="88" t="s">
        <v>102</v>
      </c>
      <c r="U18" s="88" t="s">
        <v>143</v>
      </c>
      <c r="V18" s="88" t="s">
        <v>99</v>
      </c>
      <c r="W18" s="88" t="s">
        <v>97</v>
      </c>
      <c r="X18" s="88" t="s">
        <v>97</v>
      </c>
      <c r="Y18" s="88" t="s">
        <v>97</v>
      </c>
      <c r="Z18" s="88" t="s">
        <v>97</v>
      </c>
      <c r="AA18" s="88" t="s">
        <v>97</v>
      </c>
      <c r="AB18" s="88" t="s">
        <v>96</v>
      </c>
      <c r="AC18" s="88" t="s">
        <v>99</v>
      </c>
      <c r="AD18" s="88" t="s">
        <v>102</v>
      </c>
      <c r="AE18" s="88" t="s">
        <v>96</v>
      </c>
      <c r="AF18" s="88" t="s">
        <v>99</v>
      </c>
      <c r="AG18" s="88" t="s">
        <v>99</v>
      </c>
      <c r="AH18" s="88" t="s">
        <v>102</v>
      </c>
      <c r="AI18" s="88" t="s">
        <v>97</v>
      </c>
      <c r="AJ18" s="88" t="s">
        <v>101</v>
      </c>
    </row>
    <row r="19" spans="1:36" ht="19.95" customHeight="1" x14ac:dyDescent="0.35">
      <c r="A19" s="89" t="s">
        <v>288</v>
      </c>
      <c r="B19" s="90" t="s">
        <v>124</v>
      </c>
      <c r="C19" s="90" t="s">
        <v>124</v>
      </c>
      <c r="D19" s="90" t="s">
        <v>124</v>
      </c>
      <c r="E19" s="90" t="s">
        <v>121</v>
      </c>
      <c r="F19" s="90" t="s">
        <v>124</v>
      </c>
      <c r="G19" s="90" t="s">
        <v>127</v>
      </c>
      <c r="H19" s="90" t="s">
        <v>124</v>
      </c>
      <c r="I19" s="90" t="s">
        <v>124</v>
      </c>
      <c r="J19" s="90" t="s">
        <v>124</v>
      </c>
      <c r="K19" s="90" t="s">
        <v>127</v>
      </c>
      <c r="L19" s="90" t="s">
        <v>124</v>
      </c>
      <c r="M19" s="90" t="s">
        <v>121</v>
      </c>
      <c r="N19" s="90" t="s">
        <v>120</v>
      </c>
      <c r="O19" s="90" t="s">
        <v>127</v>
      </c>
      <c r="P19" s="90" t="s">
        <v>121</v>
      </c>
      <c r="Q19" s="90" t="s">
        <v>121</v>
      </c>
      <c r="R19" s="90" t="s">
        <v>121</v>
      </c>
      <c r="S19" s="90" t="s">
        <v>121</v>
      </c>
      <c r="T19" s="90" t="s">
        <v>127</v>
      </c>
      <c r="U19" s="90" t="s">
        <v>124</v>
      </c>
      <c r="V19" s="90" t="s">
        <v>127</v>
      </c>
      <c r="W19" s="90" t="s">
        <v>121</v>
      </c>
      <c r="X19" s="90" t="s">
        <v>124</v>
      </c>
      <c r="Y19" s="90" t="s">
        <v>121</v>
      </c>
      <c r="Z19" s="90" t="s">
        <v>120</v>
      </c>
      <c r="AA19" s="90" t="s">
        <v>121</v>
      </c>
      <c r="AB19" s="90" t="s">
        <v>125</v>
      </c>
      <c r="AC19" s="90" t="s">
        <v>124</v>
      </c>
      <c r="AD19" s="90" t="s">
        <v>127</v>
      </c>
      <c r="AE19" s="90" t="s">
        <v>146</v>
      </c>
      <c r="AF19" s="90" t="s">
        <v>121</v>
      </c>
      <c r="AG19" s="90" t="s">
        <v>124</v>
      </c>
      <c r="AH19" s="90" t="s">
        <v>124</v>
      </c>
      <c r="AI19" s="90" t="s">
        <v>121</v>
      </c>
      <c r="AJ19" s="90" t="s">
        <v>124</v>
      </c>
    </row>
    <row r="20" spans="1:36" x14ac:dyDescent="0.3">
      <c r="B20" s="5">
        <f>((B9)+(B11)+(B13)+(B15)+(B17)+(B19))</f>
        <v>1</v>
      </c>
    </row>
  </sheetData>
  <sheetProtection algorithmName="SHA-512" hashValue="KewFk+okRxzJmKNg4eri5Cl/abac0Mtqdgg/NMrcPsmCazmYRQ78GfMuxJHd9W1ouHjHfLRjPBSun/yANzFwpg==" saltValue="NhDKibo1Mi07O2SZxazBzQ==" spinCount="100000" sheet="1" objects="1" scenarios="1"/>
  <mergeCells count="9">
    <mergeCell ref="M4:Q4"/>
    <mergeCell ref="R4:AB4"/>
    <mergeCell ref="AC4:AF4"/>
    <mergeCell ref="AG4:AJ4"/>
    <mergeCell ref="B2:F2"/>
    <mergeCell ref="C4:D4"/>
    <mergeCell ref="E4:I4"/>
    <mergeCell ref="J4:L4"/>
    <mergeCell ref="A3:E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J19"/>
  <sheetViews>
    <sheetView showGridLines="0" workbookViewId="0"/>
  </sheetViews>
  <sheetFormatPr defaultRowHeight="14.4" x14ac:dyDescent="0.3"/>
  <cols>
    <col min="1" max="1" width="50.1093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681</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96"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289</v>
      </c>
      <c r="C7" s="90" t="s">
        <v>51</v>
      </c>
      <c r="D7" s="90" t="s">
        <v>217</v>
      </c>
      <c r="E7" s="90" t="s">
        <v>53</v>
      </c>
      <c r="F7" s="90" t="s">
        <v>290</v>
      </c>
      <c r="G7" s="90" t="s">
        <v>55</v>
      </c>
      <c r="H7" s="90" t="s">
        <v>56</v>
      </c>
      <c r="I7" s="90" t="s">
        <v>22</v>
      </c>
      <c r="J7" s="90" t="s">
        <v>291</v>
      </c>
      <c r="K7" s="90" t="s">
        <v>58</v>
      </c>
      <c r="L7" s="90" t="s">
        <v>220</v>
      </c>
      <c r="M7" s="90" t="s">
        <v>221</v>
      </c>
      <c r="N7" s="90" t="s">
        <v>292</v>
      </c>
      <c r="O7" s="90" t="s">
        <v>222</v>
      </c>
      <c r="P7" s="90" t="s">
        <v>61</v>
      </c>
      <c r="Q7" s="90" t="s">
        <v>293</v>
      </c>
      <c r="R7" s="90" t="s">
        <v>63</v>
      </c>
      <c r="S7" s="90" t="s">
        <v>294</v>
      </c>
      <c r="T7" s="90" t="s">
        <v>295</v>
      </c>
      <c r="U7" s="90" t="s">
        <v>296</v>
      </c>
      <c r="V7" s="90" t="s">
        <v>67</v>
      </c>
      <c r="W7" s="90" t="s">
        <v>136</v>
      </c>
      <c r="X7" s="90" t="s">
        <v>42</v>
      </c>
      <c r="Y7" s="90" t="s">
        <v>70</v>
      </c>
      <c r="Z7" s="90" t="s">
        <v>163</v>
      </c>
      <c r="AA7" s="90" t="s">
        <v>132</v>
      </c>
      <c r="AB7" s="90" t="s">
        <v>72</v>
      </c>
      <c r="AC7" s="90" t="s">
        <v>18</v>
      </c>
      <c r="AD7" s="90" t="s">
        <v>228</v>
      </c>
      <c r="AE7" s="90" t="s">
        <v>192</v>
      </c>
      <c r="AF7" s="90" t="s">
        <v>76</v>
      </c>
      <c r="AG7" s="90" t="s">
        <v>229</v>
      </c>
      <c r="AH7" s="90" t="s">
        <v>103</v>
      </c>
      <c r="AI7" s="90" t="s">
        <v>141</v>
      </c>
      <c r="AJ7" s="90" t="s">
        <v>80</v>
      </c>
    </row>
    <row r="8" spans="1:36" ht="19.95" customHeight="1" x14ac:dyDescent="0.35">
      <c r="A8" s="87" t="s">
        <v>86</v>
      </c>
      <c r="B8" s="88" t="s">
        <v>297</v>
      </c>
      <c r="C8" s="88" t="s">
        <v>298</v>
      </c>
      <c r="D8" s="88" t="s">
        <v>21</v>
      </c>
      <c r="E8" s="88" t="s">
        <v>299</v>
      </c>
      <c r="F8" s="88" t="s">
        <v>130</v>
      </c>
      <c r="G8" s="88" t="s">
        <v>175</v>
      </c>
      <c r="H8" s="88" t="s">
        <v>191</v>
      </c>
      <c r="I8" s="88" t="s">
        <v>130</v>
      </c>
      <c r="J8" s="88" t="s">
        <v>300</v>
      </c>
      <c r="K8" s="88" t="s">
        <v>164</v>
      </c>
      <c r="L8" s="88" t="s">
        <v>136</v>
      </c>
      <c r="M8" s="88" t="s">
        <v>130</v>
      </c>
      <c r="N8" s="88" t="s">
        <v>241</v>
      </c>
      <c r="O8" s="88" t="s">
        <v>301</v>
      </c>
      <c r="P8" s="88" t="s">
        <v>302</v>
      </c>
      <c r="Q8" s="88" t="s">
        <v>159</v>
      </c>
      <c r="R8" s="88" t="s">
        <v>190</v>
      </c>
      <c r="S8" s="88" t="s">
        <v>87</v>
      </c>
      <c r="T8" s="88" t="s">
        <v>241</v>
      </c>
      <c r="U8" s="88" t="s">
        <v>193</v>
      </c>
      <c r="V8" s="88" t="s">
        <v>262</v>
      </c>
      <c r="W8" s="88" t="s">
        <v>141</v>
      </c>
      <c r="X8" s="88" t="s">
        <v>142</v>
      </c>
      <c r="Y8" s="88" t="s">
        <v>142</v>
      </c>
      <c r="Z8" s="88" t="s">
        <v>96</v>
      </c>
      <c r="AA8" s="88" t="s">
        <v>184</v>
      </c>
      <c r="AB8" s="88" t="s">
        <v>179</v>
      </c>
      <c r="AC8" s="88" t="s">
        <v>303</v>
      </c>
      <c r="AD8" s="88" t="s">
        <v>245</v>
      </c>
      <c r="AE8" s="88" t="s">
        <v>95</v>
      </c>
      <c r="AF8" s="88" t="s">
        <v>88</v>
      </c>
      <c r="AG8" s="88" t="s">
        <v>304</v>
      </c>
      <c r="AH8" s="88" t="s">
        <v>305</v>
      </c>
      <c r="AI8" s="88" t="s">
        <v>102</v>
      </c>
      <c r="AJ8" s="88" t="s">
        <v>238</v>
      </c>
    </row>
    <row r="9" spans="1:36" ht="19.95" customHeight="1" x14ac:dyDescent="0.35">
      <c r="A9" s="89" t="s">
        <v>247</v>
      </c>
      <c r="B9" s="90" t="s">
        <v>249</v>
      </c>
      <c r="C9" s="90" t="s">
        <v>109</v>
      </c>
      <c r="D9" s="90" t="s">
        <v>249</v>
      </c>
      <c r="E9" s="90" t="s">
        <v>116</v>
      </c>
      <c r="F9" s="90" t="s">
        <v>116</v>
      </c>
      <c r="G9" s="90" t="s">
        <v>250</v>
      </c>
      <c r="H9" s="90" t="s">
        <v>109</v>
      </c>
      <c r="I9" s="90" t="s">
        <v>156</v>
      </c>
      <c r="J9" s="90" t="s">
        <v>156</v>
      </c>
      <c r="K9" s="90" t="s">
        <v>110</v>
      </c>
      <c r="L9" s="90" t="s">
        <v>256</v>
      </c>
      <c r="M9" s="90" t="s">
        <v>109</v>
      </c>
      <c r="N9" s="90" t="s">
        <v>108</v>
      </c>
      <c r="O9" s="90" t="s">
        <v>249</v>
      </c>
      <c r="P9" s="90" t="s">
        <v>156</v>
      </c>
      <c r="Q9" s="90" t="s">
        <v>256</v>
      </c>
      <c r="R9" s="90" t="s">
        <v>255</v>
      </c>
      <c r="S9" s="90" t="s">
        <v>146</v>
      </c>
      <c r="T9" s="90" t="s">
        <v>306</v>
      </c>
      <c r="U9" s="90" t="s">
        <v>251</v>
      </c>
      <c r="V9" s="90" t="s">
        <v>155</v>
      </c>
      <c r="W9" s="90" t="s">
        <v>151</v>
      </c>
      <c r="X9" s="90" t="s">
        <v>250</v>
      </c>
      <c r="Y9" s="90" t="s">
        <v>255</v>
      </c>
      <c r="Z9" s="90" t="s">
        <v>256</v>
      </c>
      <c r="AA9" s="90" t="s">
        <v>307</v>
      </c>
      <c r="AB9" s="90" t="s">
        <v>153</v>
      </c>
      <c r="AC9" s="90" t="s">
        <v>255</v>
      </c>
      <c r="AD9" s="90" t="s">
        <v>306</v>
      </c>
      <c r="AE9" s="90" t="s">
        <v>250</v>
      </c>
      <c r="AF9" s="90" t="s">
        <v>107</v>
      </c>
      <c r="AG9" s="90" t="s">
        <v>156</v>
      </c>
      <c r="AH9" s="90" t="s">
        <v>156</v>
      </c>
      <c r="AI9" s="90" t="s">
        <v>113</v>
      </c>
      <c r="AJ9" s="90" t="s">
        <v>108</v>
      </c>
    </row>
    <row r="10" spans="1:36" ht="19.95" customHeight="1" x14ac:dyDescent="0.35">
      <c r="A10" s="87" t="s">
        <v>85</v>
      </c>
      <c r="B10" s="88" t="s">
        <v>308</v>
      </c>
      <c r="C10" s="88" t="s">
        <v>309</v>
      </c>
      <c r="D10" s="88" t="s">
        <v>36</v>
      </c>
      <c r="E10" s="88" t="s">
        <v>90</v>
      </c>
      <c r="F10" s="88" t="s">
        <v>310</v>
      </c>
      <c r="G10" s="88" t="s">
        <v>265</v>
      </c>
      <c r="H10" s="88" t="s">
        <v>90</v>
      </c>
      <c r="I10" s="88" t="s">
        <v>137</v>
      </c>
      <c r="J10" s="88" t="s">
        <v>237</v>
      </c>
      <c r="K10" s="88" t="s">
        <v>38</v>
      </c>
      <c r="L10" s="88" t="s">
        <v>172</v>
      </c>
      <c r="M10" s="88" t="s">
        <v>311</v>
      </c>
      <c r="N10" s="88" t="s">
        <v>312</v>
      </c>
      <c r="O10" s="88" t="s">
        <v>313</v>
      </c>
      <c r="P10" s="88" t="s">
        <v>172</v>
      </c>
      <c r="Q10" s="88" t="s">
        <v>175</v>
      </c>
      <c r="R10" s="88" t="s">
        <v>37</v>
      </c>
      <c r="S10" s="88" t="s">
        <v>314</v>
      </c>
      <c r="T10" s="88" t="s">
        <v>315</v>
      </c>
      <c r="U10" s="88" t="s">
        <v>39</v>
      </c>
      <c r="V10" s="88" t="s">
        <v>138</v>
      </c>
      <c r="W10" s="88" t="s">
        <v>184</v>
      </c>
      <c r="X10" s="88" t="s">
        <v>102</v>
      </c>
      <c r="Y10" s="88" t="s">
        <v>96</v>
      </c>
      <c r="Z10" s="88" t="s">
        <v>101</v>
      </c>
      <c r="AA10" s="88" t="s">
        <v>71</v>
      </c>
      <c r="AB10" s="88" t="s">
        <v>104</v>
      </c>
      <c r="AC10" s="88" t="s">
        <v>226</v>
      </c>
      <c r="AD10" s="88" t="s">
        <v>49</v>
      </c>
      <c r="AE10" s="88" t="s">
        <v>142</v>
      </c>
      <c r="AF10" s="88" t="s">
        <v>36</v>
      </c>
      <c r="AG10" s="88" t="s">
        <v>164</v>
      </c>
      <c r="AH10" s="88" t="s">
        <v>137</v>
      </c>
      <c r="AI10" s="88" t="s">
        <v>104</v>
      </c>
      <c r="AJ10" s="88" t="s">
        <v>279</v>
      </c>
    </row>
    <row r="11" spans="1:36" ht="19.95" customHeight="1" x14ac:dyDescent="0.35">
      <c r="A11" s="89" t="s">
        <v>266</v>
      </c>
      <c r="B11" s="90" t="s">
        <v>250</v>
      </c>
      <c r="C11" s="90" t="s">
        <v>248</v>
      </c>
      <c r="D11" s="90" t="s">
        <v>110</v>
      </c>
      <c r="E11" s="90" t="s">
        <v>151</v>
      </c>
      <c r="F11" s="90" t="s">
        <v>253</v>
      </c>
      <c r="G11" s="90" t="s">
        <v>256</v>
      </c>
      <c r="H11" s="90" t="s">
        <v>153</v>
      </c>
      <c r="I11" s="90" t="s">
        <v>249</v>
      </c>
      <c r="J11" s="90" t="s">
        <v>116</v>
      </c>
      <c r="K11" s="90" t="s">
        <v>250</v>
      </c>
      <c r="L11" s="90" t="s">
        <v>153</v>
      </c>
      <c r="M11" s="90" t="s">
        <v>116</v>
      </c>
      <c r="N11" s="90" t="s">
        <v>251</v>
      </c>
      <c r="O11" s="90" t="s">
        <v>148</v>
      </c>
      <c r="P11" s="90" t="s">
        <v>110</v>
      </c>
      <c r="Q11" s="90" t="s">
        <v>256</v>
      </c>
      <c r="R11" s="90" t="s">
        <v>109</v>
      </c>
      <c r="S11" s="90" t="s">
        <v>256</v>
      </c>
      <c r="T11" s="90" t="s">
        <v>256</v>
      </c>
      <c r="U11" s="90" t="s">
        <v>250</v>
      </c>
      <c r="V11" s="90" t="s">
        <v>146</v>
      </c>
      <c r="W11" s="90" t="s">
        <v>113</v>
      </c>
      <c r="X11" s="90" t="s">
        <v>125</v>
      </c>
      <c r="Y11" s="90" t="s">
        <v>112</v>
      </c>
      <c r="Z11" s="90" t="s">
        <v>316</v>
      </c>
      <c r="AA11" s="90" t="s">
        <v>248</v>
      </c>
      <c r="AB11" s="90" t="s">
        <v>111</v>
      </c>
      <c r="AC11" s="90" t="s">
        <v>271</v>
      </c>
      <c r="AD11" s="90" t="s">
        <v>150</v>
      </c>
      <c r="AE11" s="90" t="s">
        <v>153</v>
      </c>
      <c r="AF11" s="90" t="s">
        <v>249</v>
      </c>
      <c r="AG11" s="90" t="s">
        <v>271</v>
      </c>
      <c r="AH11" s="90" t="s">
        <v>150</v>
      </c>
      <c r="AI11" s="90" t="s">
        <v>251</v>
      </c>
      <c r="AJ11" s="90" t="s">
        <v>249</v>
      </c>
    </row>
    <row r="12" spans="1:36" ht="19.95" customHeight="1" x14ac:dyDescent="0.35">
      <c r="A12" s="87" t="s">
        <v>75</v>
      </c>
      <c r="B12" s="88" t="s">
        <v>276</v>
      </c>
      <c r="C12" s="88" t="s">
        <v>130</v>
      </c>
      <c r="D12" s="88" t="s">
        <v>311</v>
      </c>
      <c r="E12" s="88" t="s">
        <v>236</v>
      </c>
      <c r="F12" s="88" t="s">
        <v>184</v>
      </c>
      <c r="G12" s="88" t="s">
        <v>79</v>
      </c>
      <c r="H12" s="88" t="s">
        <v>69</v>
      </c>
      <c r="I12" s="88" t="s">
        <v>40</v>
      </c>
      <c r="J12" s="88" t="s">
        <v>315</v>
      </c>
      <c r="K12" s="88" t="s">
        <v>92</v>
      </c>
      <c r="L12" s="88" t="s">
        <v>193</v>
      </c>
      <c r="M12" s="88" t="s">
        <v>165</v>
      </c>
      <c r="N12" s="88" t="s">
        <v>176</v>
      </c>
      <c r="O12" s="88" t="s">
        <v>139</v>
      </c>
      <c r="P12" s="88" t="s">
        <v>174</v>
      </c>
      <c r="Q12" s="88" t="s">
        <v>138</v>
      </c>
      <c r="R12" s="88" t="s">
        <v>160</v>
      </c>
      <c r="S12" s="88" t="s">
        <v>179</v>
      </c>
      <c r="T12" s="88" t="s">
        <v>41</v>
      </c>
      <c r="U12" s="88" t="s">
        <v>41</v>
      </c>
      <c r="V12" s="88" t="s">
        <v>192</v>
      </c>
      <c r="W12" s="88" t="s">
        <v>69</v>
      </c>
      <c r="X12" s="88" t="s">
        <v>102</v>
      </c>
      <c r="Y12" s="88" t="s">
        <v>104</v>
      </c>
      <c r="Z12" s="88" t="s">
        <v>143</v>
      </c>
      <c r="AA12" s="88" t="s">
        <v>99</v>
      </c>
      <c r="AB12" s="88" t="s">
        <v>179</v>
      </c>
      <c r="AC12" s="88" t="s">
        <v>315</v>
      </c>
      <c r="AD12" s="88" t="s">
        <v>45</v>
      </c>
      <c r="AE12" s="88" t="s">
        <v>102</v>
      </c>
      <c r="AF12" s="88" t="s">
        <v>49</v>
      </c>
      <c r="AG12" s="88" t="s">
        <v>162</v>
      </c>
      <c r="AH12" s="88" t="s">
        <v>134</v>
      </c>
      <c r="AI12" s="88" t="s">
        <v>96</v>
      </c>
      <c r="AJ12" s="88" t="s">
        <v>280</v>
      </c>
    </row>
    <row r="13" spans="1:36" ht="19.95" customHeight="1" x14ac:dyDescent="0.35">
      <c r="A13" s="89" t="s">
        <v>281</v>
      </c>
      <c r="B13" s="90" t="s">
        <v>125</v>
      </c>
      <c r="C13" s="90" t="s">
        <v>147</v>
      </c>
      <c r="D13" s="90" t="s">
        <v>149</v>
      </c>
      <c r="E13" s="90" t="s">
        <v>148</v>
      </c>
      <c r="F13" s="90" t="s">
        <v>170</v>
      </c>
      <c r="G13" s="90" t="s">
        <v>181</v>
      </c>
      <c r="H13" s="90" t="s">
        <v>149</v>
      </c>
      <c r="I13" s="90" t="s">
        <v>147</v>
      </c>
      <c r="J13" s="90" t="s">
        <v>147</v>
      </c>
      <c r="K13" s="90" t="s">
        <v>123</v>
      </c>
      <c r="L13" s="90" t="s">
        <v>114</v>
      </c>
      <c r="M13" s="90" t="s">
        <v>152</v>
      </c>
      <c r="N13" s="90" t="s">
        <v>115</v>
      </c>
      <c r="O13" s="90" t="s">
        <v>146</v>
      </c>
      <c r="P13" s="90" t="s">
        <v>115</v>
      </c>
      <c r="Q13" s="90" t="s">
        <v>122</v>
      </c>
      <c r="R13" s="90" t="s">
        <v>123</v>
      </c>
      <c r="S13" s="90" t="s">
        <v>188</v>
      </c>
      <c r="T13" s="90" t="s">
        <v>125</v>
      </c>
      <c r="U13" s="90" t="s">
        <v>152</v>
      </c>
      <c r="V13" s="90" t="s">
        <v>110</v>
      </c>
      <c r="W13" s="90" t="s">
        <v>106</v>
      </c>
      <c r="X13" s="90" t="s">
        <v>125</v>
      </c>
      <c r="Y13" s="90" t="s">
        <v>110</v>
      </c>
      <c r="Z13" s="90" t="s">
        <v>181</v>
      </c>
      <c r="AA13" s="90" t="s">
        <v>168</v>
      </c>
      <c r="AB13" s="90" t="s">
        <v>153</v>
      </c>
      <c r="AC13" s="90" t="s">
        <v>125</v>
      </c>
      <c r="AD13" s="90" t="s">
        <v>152</v>
      </c>
      <c r="AE13" s="90" t="s">
        <v>125</v>
      </c>
      <c r="AF13" s="90" t="s">
        <v>149</v>
      </c>
      <c r="AG13" s="90" t="s">
        <v>125</v>
      </c>
      <c r="AH13" s="90" t="s">
        <v>111</v>
      </c>
      <c r="AI13" s="90" t="s">
        <v>271</v>
      </c>
      <c r="AJ13" s="90" t="s">
        <v>149</v>
      </c>
    </row>
    <row r="14" spans="1:36" ht="19.95" customHeight="1" x14ac:dyDescent="0.35">
      <c r="A14" s="87" t="s">
        <v>97</v>
      </c>
      <c r="B14" s="88" t="s">
        <v>237</v>
      </c>
      <c r="C14" s="88" t="s">
        <v>165</v>
      </c>
      <c r="D14" s="88" t="s">
        <v>317</v>
      </c>
      <c r="E14" s="88" t="s">
        <v>133</v>
      </c>
      <c r="F14" s="88" t="s">
        <v>203</v>
      </c>
      <c r="G14" s="88" t="s">
        <v>184</v>
      </c>
      <c r="H14" s="88" t="s">
        <v>45</v>
      </c>
      <c r="I14" s="88" t="s">
        <v>163</v>
      </c>
      <c r="J14" s="88" t="s">
        <v>176</v>
      </c>
      <c r="K14" s="88" t="s">
        <v>85</v>
      </c>
      <c r="L14" s="88" t="s">
        <v>42</v>
      </c>
      <c r="M14" s="88" t="s">
        <v>192</v>
      </c>
      <c r="N14" s="88" t="s">
        <v>40</v>
      </c>
      <c r="O14" s="88" t="s">
        <v>40</v>
      </c>
      <c r="P14" s="88" t="s">
        <v>132</v>
      </c>
      <c r="Q14" s="88" t="s">
        <v>141</v>
      </c>
      <c r="R14" s="88" t="s">
        <v>192</v>
      </c>
      <c r="S14" s="88" t="s">
        <v>70</v>
      </c>
      <c r="T14" s="88" t="s">
        <v>98</v>
      </c>
      <c r="U14" s="88" t="s">
        <v>163</v>
      </c>
      <c r="V14" s="88" t="s">
        <v>163</v>
      </c>
      <c r="W14" s="88" t="s">
        <v>134</v>
      </c>
      <c r="X14" s="88" t="s">
        <v>98</v>
      </c>
      <c r="Y14" s="88" t="s">
        <v>99</v>
      </c>
      <c r="Z14" s="88" t="s">
        <v>97</v>
      </c>
      <c r="AA14" s="88" t="s">
        <v>96</v>
      </c>
      <c r="AB14" s="88" t="s">
        <v>104</v>
      </c>
      <c r="AC14" s="88" t="s">
        <v>87</v>
      </c>
      <c r="AD14" s="88" t="s">
        <v>69</v>
      </c>
      <c r="AE14" s="88" t="s">
        <v>99</v>
      </c>
      <c r="AF14" s="88" t="s">
        <v>137</v>
      </c>
      <c r="AG14" s="88" t="s">
        <v>90</v>
      </c>
      <c r="AH14" s="88" t="s">
        <v>174</v>
      </c>
      <c r="AI14" s="88" t="s">
        <v>143</v>
      </c>
      <c r="AJ14" s="88" t="s">
        <v>193</v>
      </c>
    </row>
    <row r="15" spans="1:36" ht="19.95" customHeight="1" x14ac:dyDescent="0.35">
      <c r="A15" s="89" t="s">
        <v>277</v>
      </c>
      <c r="B15" s="90" t="s">
        <v>149</v>
      </c>
      <c r="C15" s="90" t="s">
        <v>181</v>
      </c>
      <c r="D15" s="90" t="s">
        <v>151</v>
      </c>
      <c r="E15" s="90" t="s">
        <v>151</v>
      </c>
      <c r="F15" s="90" t="s">
        <v>181</v>
      </c>
      <c r="G15" s="90" t="s">
        <v>123</v>
      </c>
      <c r="H15" s="90" t="s">
        <v>146</v>
      </c>
      <c r="I15" s="90" t="s">
        <v>168</v>
      </c>
      <c r="J15" s="90" t="s">
        <v>181</v>
      </c>
      <c r="K15" s="90" t="s">
        <v>146</v>
      </c>
      <c r="L15" s="90" t="s">
        <v>123</v>
      </c>
      <c r="M15" s="90" t="s">
        <v>149</v>
      </c>
      <c r="N15" s="90" t="s">
        <v>122</v>
      </c>
      <c r="O15" s="90" t="s">
        <v>111</v>
      </c>
      <c r="P15" s="90" t="s">
        <v>147</v>
      </c>
      <c r="Q15" s="90" t="s">
        <v>123</v>
      </c>
      <c r="R15" s="90" t="s">
        <v>123</v>
      </c>
      <c r="S15" s="90" t="s">
        <v>170</v>
      </c>
      <c r="T15" s="90" t="s">
        <v>168</v>
      </c>
      <c r="U15" s="90" t="s">
        <v>123</v>
      </c>
      <c r="V15" s="90" t="s">
        <v>149</v>
      </c>
      <c r="W15" s="90" t="s">
        <v>256</v>
      </c>
      <c r="X15" s="90" t="s">
        <v>268</v>
      </c>
      <c r="Y15" s="90" t="s">
        <v>115</v>
      </c>
      <c r="Z15" s="90" t="s">
        <v>120</v>
      </c>
      <c r="AA15" s="90" t="s">
        <v>149</v>
      </c>
      <c r="AB15" s="90" t="s">
        <v>125</v>
      </c>
      <c r="AC15" s="90" t="s">
        <v>122</v>
      </c>
      <c r="AD15" s="90" t="s">
        <v>149</v>
      </c>
      <c r="AE15" s="90" t="s">
        <v>123</v>
      </c>
      <c r="AF15" s="90" t="s">
        <v>147</v>
      </c>
      <c r="AG15" s="90" t="s">
        <v>125</v>
      </c>
      <c r="AH15" s="90" t="s">
        <v>125</v>
      </c>
      <c r="AI15" s="90" t="s">
        <v>168</v>
      </c>
      <c r="AJ15" s="90" t="s">
        <v>122</v>
      </c>
    </row>
    <row r="16" spans="1:36" ht="19.95" customHeight="1" x14ac:dyDescent="0.35">
      <c r="A16" s="87" t="s">
        <v>195</v>
      </c>
      <c r="B16" s="88" t="s">
        <v>178</v>
      </c>
      <c r="C16" s="88" t="s">
        <v>263</v>
      </c>
      <c r="D16" s="88" t="s">
        <v>244</v>
      </c>
      <c r="E16" s="88" t="s">
        <v>165</v>
      </c>
      <c r="F16" s="88" t="s">
        <v>184</v>
      </c>
      <c r="G16" s="88" t="s">
        <v>192</v>
      </c>
      <c r="H16" s="88" t="s">
        <v>179</v>
      </c>
      <c r="I16" s="88" t="s">
        <v>79</v>
      </c>
      <c r="J16" s="88" t="s">
        <v>134</v>
      </c>
      <c r="K16" s="88" t="s">
        <v>90</v>
      </c>
      <c r="L16" s="88" t="s">
        <v>184</v>
      </c>
      <c r="M16" s="88" t="s">
        <v>79</v>
      </c>
      <c r="N16" s="88" t="s">
        <v>139</v>
      </c>
      <c r="O16" s="88" t="s">
        <v>138</v>
      </c>
      <c r="P16" s="88" t="s">
        <v>40</v>
      </c>
      <c r="Q16" s="88" t="s">
        <v>163</v>
      </c>
      <c r="R16" s="88" t="s">
        <v>184</v>
      </c>
      <c r="S16" s="88" t="s">
        <v>130</v>
      </c>
      <c r="T16" s="88" t="s">
        <v>97</v>
      </c>
      <c r="U16" s="88" t="s">
        <v>101</v>
      </c>
      <c r="V16" s="88" t="s">
        <v>97</v>
      </c>
      <c r="W16" s="88" t="s">
        <v>102</v>
      </c>
      <c r="X16" s="88" t="s">
        <v>97</v>
      </c>
      <c r="Y16" s="88" t="s">
        <v>97</v>
      </c>
      <c r="Z16" s="88" t="s">
        <v>97</v>
      </c>
      <c r="AA16" s="88" t="s">
        <v>97</v>
      </c>
      <c r="AB16" s="88" t="s">
        <v>97</v>
      </c>
      <c r="AC16" s="88" t="s">
        <v>184</v>
      </c>
      <c r="AD16" s="88" t="s">
        <v>97</v>
      </c>
      <c r="AE16" s="88" t="s">
        <v>97</v>
      </c>
      <c r="AF16" s="88" t="s">
        <v>245</v>
      </c>
      <c r="AG16" s="88" t="s">
        <v>141</v>
      </c>
      <c r="AH16" s="88" t="s">
        <v>95</v>
      </c>
      <c r="AI16" s="88" t="s">
        <v>143</v>
      </c>
      <c r="AJ16" s="88" t="s">
        <v>85</v>
      </c>
    </row>
    <row r="17" spans="1:36" ht="19.95" customHeight="1" x14ac:dyDescent="0.35">
      <c r="A17" s="89" t="s">
        <v>287</v>
      </c>
      <c r="B17" s="90" t="s">
        <v>123</v>
      </c>
      <c r="C17" s="90" t="s">
        <v>170</v>
      </c>
      <c r="D17" s="90" t="s">
        <v>122</v>
      </c>
      <c r="E17" s="90" t="s">
        <v>115</v>
      </c>
      <c r="F17" s="90" t="s">
        <v>170</v>
      </c>
      <c r="G17" s="90" t="s">
        <v>125</v>
      </c>
      <c r="H17" s="90" t="s">
        <v>168</v>
      </c>
      <c r="I17" s="90" t="s">
        <v>181</v>
      </c>
      <c r="J17" s="90" t="s">
        <v>170</v>
      </c>
      <c r="K17" s="90" t="s">
        <v>149</v>
      </c>
      <c r="L17" s="90" t="s">
        <v>181</v>
      </c>
      <c r="M17" s="90" t="s">
        <v>168</v>
      </c>
      <c r="N17" s="90" t="s">
        <v>125</v>
      </c>
      <c r="O17" s="90" t="s">
        <v>123</v>
      </c>
      <c r="P17" s="90" t="s">
        <v>122</v>
      </c>
      <c r="Q17" s="90" t="s">
        <v>181</v>
      </c>
      <c r="R17" s="90" t="s">
        <v>168</v>
      </c>
      <c r="S17" s="90" t="s">
        <v>116</v>
      </c>
      <c r="T17" s="90" t="s">
        <v>121</v>
      </c>
      <c r="U17" s="90" t="s">
        <v>188</v>
      </c>
      <c r="V17" s="90" t="s">
        <v>121</v>
      </c>
      <c r="W17" s="90" t="s">
        <v>120</v>
      </c>
      <c r="X17" s="90" t="s">
        <v>121</v>
      </c>
      <c r="Y17" s="90" t="s">
        <v>121</v>
      </c>
      <c r="Z17" s="90" t="s">
        <v>121</v>
      </c>
      <c r="AA17" s="90" t="s">
        <v>121</v>
      </c>
      <c r="AB17" s="90" t="s">
        <v>121</v>
      </c>
      <c r="AC17" s="90" t="s">
        <v>119</v>
      </c>
      <c r="AD17" s="90" t="s">
        <v>121</v>
      </c>
      <c r="AE17" s="90" t="s">
        <v>121</v>
      </c>
      <c r="AF17" s="90" t="s">
        <v>146</v>
      </c>
      <c r="AG17" s="90" t="s">
        <v>119</v>
      </c>
      <c r="AH17" s="90" t="s">
        <v>119</v>
      </c>
      <c r="AI17" s="90" t="s">
        <v>188</v>
      </c>
      <c r="AJ17" s="90" t="s">
        <v>151</v>
      </c>
    </row>
    <row r="18" spans="1:36" ht="19.95" customHeight="1" x14ac:dyDescent="0.35">
      <c r="A18" s="87" t="s">
        <v>45</v>
      </c>
      <c r="B18" s="88" t="s">
        <v>138</v>
      </c>
      <c r="C18" s="88" t="s">
        <v>95</v>
      </c>
      <c r="D18" s="88" t="s">
        <v>142</v>
      </c>
      <c r="E18" s="88" t="s">
        <v>96</v>
      </c>
      <c r="F18" s="88" t="s">
        <v>102</v>
      </c>
      <c r="G18" s="88" t="s">
        <v>142</v>
      </c>
      <c r="H18" s="88" t="s">
        <v>143</v>
      </c>
      <c r="I18" s="88" t="s">
        <v>97</v>
      </c>
      <c r="J18" s="88" t="s">
        <v>99</v>
      </c>
      <c r="K18" s="88" t="s">
        <v>79</v>
      </c>
      <c r="L18" s="88" t="s">
        <v>97</v>
      </c>
      <c r="M18" s="88" t="s">
        <v>97</v>
      </c>
      <c r="N18" s="88" t="s">
        <v>101</v>
      </c>
      <c r="O18" s="88" t="s">
        <v>101</v>
      </c>
      <c r="P18" s="88" t="s">
        <v>97</v>
      </c>
      <c r="Q18" s="88" t="s">
        <v>96</v>
      </c>
      <c r="R18" s="88" t="s">
        <v>104</v>
      </c>
      <c r="S18" s="88" t="s">
        <v>97</v>
      </c>
      <c r="T18" s="88" t="s">
        <v>102</v>
      </c>
      <c r="U18" s="88" t="s">
        <v>143</v>
      </c>
      <c r="V18" s="88" t="s">
        <v>99</v>
      </c>
      <c r="W18" s="88" t="s">
        <v>97</v>
      </c>
      <c r="X18" s="88" t="s">
        <v>97</v>
      </c>
      <c r="Y18" s="88" t="s">
        <v>97</v>
      </c>
      <c r="Z18" s="88" t="s">
        <v>97</v>
      </c>
      <c r="AA18" s="88" t="s">
        <v>97</v>
      </c>
      <c r="AB18" s="88" t="s">
        <v>96</v>
      </c>
      <c r="AC18" s="88" t="s">
        <v>142</v>
      </c>
      <c r="AD18" s="88" t="s">
        <v>102</v>
      </c>
      <c r="AE18" s="88" t="s">
        <v>96</v>
      </c>
      <c r="AF18" s="88" t="s">
        <v>143</v>
      </c>
      <c r="AG18" s="88" t="s">
        <v>142</v>
      </c>
      <c r="AH18" s="88" t="s">
        <v>102</v>
      </c>
      <c r="AI18" s="88" t="s">
        <v>97</v>
      </c>
      <c r="AJ18" s="88" t="s">
        <v>101</v>
      </c>
    </row>
    <row r="19" spans="1:36" ht="19.95" customHeight="1" x14ac:dyDescent="0.35">
      <c r="A19" s="89" t="s">
        <v>288</v>
      </c>
      <c r="B19" s="90" t="s">
        <v>124</v>
      </c>
      <c r="C19" s="90" t="s">
        <v>127</v>
      </c>
      <c r="D19" s="90" t="s">
        <v>124</v>
      </c>
      <c r="E19" s="90" t="s">
        <v>124</v>
      </c>
      <c r="F19" s="90" t="s">
        <v>124</v>
      </c>
      <c r="G19" s="90" t="s">
        <v>119</v>
      </c>
      <c r="H19" s="90" t="s">
        <v>124</v>
      </c>
      <c r="I19" s="90" t="s">
        <v>121</v>
      </c>
      <c r="J19" s="90" t="s">
        <v>124</v>
      </c>
      <c r="K19" s="90" t="s">
        <v>120</v>
      </c>
      <c r="L19" s="90" t="s">
        <v>121</v>
      </c>
      <c r="M19" s="90" t="s">
        <v>121</v>
      </c>
      <c r="N19" s="90" t="s">
        <v>127</v>
      </c>
      <c r="O19" s="90" t="s">
        <v>119</v>
      </c>
      <c r="P19" s="90" t="s">
        <v>121</v>
      </c>
      <c r="Q19" s="90" t="s">
        <v>127</v>
      </c>
      <c r="R19" s="90" t="s">
        <v>127</v>
      </c>
      <c r="S19" s="90" t="s">
        <v>121</v>
      </c>
      <c r="T19" s="90" t="s">
        <v>127</v>
      </c>
      <c r="U19" s="90" t="s">
        <v>124</v>
      </c>
      <c r="V19" s="90" t="s">
        <v>127</v>
      </c>
      <c r="W19" s="90" t="s">
        <v>121</v>
      </c>
      <c r="X19" s="90" t="s">
        <v>127</v>
      </c>
      <c r="Y19" s="90" t="s">
        <v>121</v>
      </c>
      <c r="Z19" s="90" t="s">
        <v>120</v>
      </c>
      <c r="AA19" s="90" t="s">
        <v>121</v>
      </c>
      <c r="AB19" s="90" t="s">
        <v>125</v>
      </c>
      <c r="AC19" s="90" t="s">
        <v>127</v>
      </c>
      <c r="AD19" s="90" t="s">
        <v>127</v>
      </c>
      <c r="AE19" s="90" t="s">
        <v>146</v>
      </c>
      <c r="AF19" s="90" t="s">
        <v>121</v>
      </c>
      <c r="AG19" s="90" t="s">
        <v>127</v>
      </c>
      <c r="AH19" s="90" t="s">
        <v>124</v>
      </c>
      <c r="AI19" s="90" t="s">
        <v>121</v>
      </c>
      <c r="AJ19" s="90" t="s">
        <v>124</v>
      </c>
    </row>
  </sheetData>
  <sheetProtection algorithmName="SHA-512" hashValue="aCwtEYR7mG79O4JrWClCoXHmrRF5i3MAYqLgdVb4WRlk6IgyYAF2ABXEGRRgyarQJACYrI4B+evBE7PYDsqyuw==" saltValue="/7oO6CF4miNSfMIiV/XvqQ==" spinCount="100000" sheet="1" objects="1" scenarios="1"/>
  <mergeCells count="9">
    <mergeCell ref="R4:AB4"/>
    <mergeCell ref="AC4:AF4"/>
    <mergeCell ref="AG4:AJ4"/>
    <mergeCell ref="A3:E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J19"/>
  <sheetViews>
    <sheetView showGridLines="0" workbookViewId="0"/>
  </sheetViews>
  <sheetFormatPr defaultRowHeight="14.4" x14ac:dyDescent="0.3"/>
  <cols>
    <col min="1" max="1" width="56.8867187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678</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6.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289</v>
      </c>
      <c r="C7" s="90" t="s">
        <v>318</v>
      </c>
      <c r="D7" s="90" t="s">
        <v>217</v>
      </c>
      <c r="E7" s="90" t="s">
        <v>53</v>
      </c>
      <c r="F7" s="90" t="s">
        <v>290</v>
      </c>
      <c r="G7" s="90" t="s">
        <v>23</v>
      </c>
      <c r="H7" s="90" t="s">
        <v>56</v>
      </c>
      <c r="I7" s="90" t="s">
        <v>55</v>
      </c>
      <c r="J7" s="90" t="s">
        <v>319</v>
      </c>
      <c r="K7" s="90" t="s">
        <v>219</v>
      </c>
      <c r="L7" s="90" t="s">
        <v>320</v>
      </c>
      <c r="M7" s="90" t="s">
        <v>221</v>
      </c>
      <c r="N7" s="90" t="s">
        <v>59</v>
      </c>
      <c r="O7" s="90" t="s">
        <v>222</v>
      </c>
      <c r="P7" s="90" t="s">
        <v>61</v>
      </c>
      <c r="Q7" s="90" t="s">
        <v>224</v>
      </c>
      <c r="R7" s="90" t="s">
        <v>321</v>
      </c>
      <c r="S7" s="90" t="s">
        <v>322</v>
      </c>
      <c r="T7" s="90" t="s">
        <v>65</v>
      </c>
      <c r="U7" s="90" t="s">
        <v>296</v>
      </c>
      <c r="V7" s="90" t="s">
        <v>37</v>
      </c>
      <c r="W7" s="90" t="s">
        <v>136</v>
      </c>
      <c r="X7" s="90" t="s">
        <v>160</v>
      </c>
      <c r="Y7" s="90" t="s">
        <v>184</v>
      </c>
      <c r="Z7" s="90" t="s">
        <v>163</v>
      </c>
      <c r="AA7" s="90" t="s">
        <v>262</v>
      </c>
      <c r="AB7" s="90" t="s">
        <v>132</v>
      </c>
      <c r="AC7" s="90" t="s">
        <v>73</v>
      </c>
      <c r="AD7" s="90" t="s">
        <v>129</v>
      </c>
      <c r="AE7" s="90" t="s">
        <v>40</v>
      </c>
      <c r="AF7" s="90" t="s">
        <v>323</v>
      </c>
      <c r="AG7" s="90" t="s">
        <v>229</v>
      </c>
      <c r="AH7" s="90" t="s">
        <v>78</v>
      </c>
      <c r="AI7" s="90" t="s">
        <v>203</v>
      </c>
      <c r="AJ7" s="90" t="s">
        <v>230</v>
      </c>
    </row>
    <row r="8" spans="1:36" ht="19.95" customHeight="1" x14ac:dyDescent="0.35">
      <c r="A8" s="87" t="s">
        <v>86</v>
      </c>
      <c r="B8" s="88" t="s">
        <v>324</v>
      </c>
      <c r="C8" s="88" t="s">
        <v>246</v>
      </c>
      <c r="D8" s="88" t="s">
        <v>325</v>
      </c>
      <c r="E8" s="88" t="s">
        <v>326</v>
      </c>
      <c r="F8" s="88" t="s">
        <v>236</v>
      </c>
      <c r="G8" s="88" t="s">
        <v>313</v>
      </c>
      <c r="H8" s="88" t="s">
        <v>133</v>
      </c>
      <c r="I8" s="88" t="s">
        <v>311</v>
      </c>
      <c r="J8" s="88" t="s">
        <v>327</v>
      </c>
      <c r="K8" s="88" t="s">
        <v>328</v>
      </c>
      <c r="L8" s="88" t="s">
        <v>314</v>
      </c>
      <c r="M8" s="88" t="s">
        <v>136</v>
      </c>
      <c r="N8" s="88" t="s">
        <v>329</v>
      </c>
      <c r="O8" s="88" t="s">
        <v>274</v>
      </c>
      <c r="P8" s="88" t="s">
        <v>177</v>
      </c>
      <c r="Q8" s="88" t="s">
        <v>45</v>
      </c>
      <c r="R8" s="88" t="s">
        <v>235</v>
      </c>
      <c r="S8" s="88" t="s">
        <v>241</v>
      </c>
      <c r="T8" s="88" t="s">
        <v>130</v>
      </c>
      <c r="U8" s="88" t="s">
        <v>242</v>
      </c>
      <c r="V8" s="88" t="s">
        <v>40</v>
      </c>
      <c r="W8" s="88" t="s">
        <v>142</v>
      </c>
      <c r="X8" s="88" t="s">
        <v>101</v>
      </c>
      <c r="Y8" s="88" t="s">
        <v>142</v>
      </c>
      <c r="Z8" s="88" t="s">
        <v>143</v>
      </c>
      <c r="AA8" s="88" t="s">
        <v>141</v>
      </c>
      <c r="AB8" s="88" t="s">
        <v>95</v>
      </c>
      <c r="AC8" s="88" t="s">
        <v>195</v>
      </c>
      <c r="AD8" s="88" t="s">
        <v>194</v>
      </c>
      <c r="AE8" s="88" t="s">
        <v>95</v>
      </c>
      <c r="AF8" s="88" t="s">
        <v>164</v>
      </c>
      <c r="AG8" s="88" t="s">
        <v>285</v>
      </c>
      <c r="AH8" s="88" t="s">
        <v>177</v>
      </c>
      <c r="AI8" s="88" t="s">
        <v>102</v>
      </c>
      <c r="AJ8" s="88" t="s">
        <v>226</v>
      </c>
    </row>
    <row r="9" spans="1:36" ht="19.95" customHeight="1" x14ac:dyDescent="0.35">
      <c r="A9" s="89" t="s">
        <v>247</v>
      </c>
      <c r="B9" s="90" t="s">
        <v>153</v>
      </c>
      <c r="C9" s="90" t="s">
        <v>250</v>
      </c>
      <c r="D9" s="90" t="s">
        <v>110</v>
      </c>
      <c r="E9" s="90" t="s">
        <v>271</v>
      </c>
      <c r="F9" s="90" t="s">
        <v>150</v>
      </c>
      <c r="G9" s="90" t="s">
        <v>148</v>
      </c>
      <c r="H9" s="90" t="s">
        <v>271</v>
      </c>
      <c r="I9" s="90" t="s">
        <v>269</v>
      </c>
      <c r="J9" s="90" t="s">
        <v>250</v>
      </c>
      <c r="K9" s="90" t="s">
        <v>106</v>
      </c>
      <c r="L9" s="90" t="s">
        <v>249</v>
      </c>
      <c r="M9" s="90" t="s">
        <v>155</v>
      </c>
      <c r="N9" s="90" t="s">
        <v>153</v>
      </c>
      <c r="O9" s="90" t="s">
        <v>106</v>
      </c>
      <c r="P9" s="90" t="s">
        <v>150</v>
      </c>
      <c r="Q9" s="90" t="s">
        <v>114</v>
      </c>
      <c r="R9" s="90" t="s">
        <v>112</v>
      </c>
      <c r="S9" s="90" t="s">
        <v>153</v>
      </c>
      <c r="T9" s="90" t="s">
        <v>307</v>
      </c>
      <c r="U9" s="90" t="s">
        <v>248</v>
      </c>
      <c r="V9" s="90" t="s">
        <v>153</v>
      </c>
      <c r="W9" s="90" t="s">
        <v>170</v>
      </c>
      <c r="X9" s="90" t="s">
        <v>108</v>
      </c>
      <c r="Y9" s="90" t="s">
        <v>255</v>
      </c>
      <c r="Z9" s="90" t="s">
        <v>149</v>
      </c>
      <c r="AA9" s="90" t="s">
        <v>255</v>
      </c>
      <c r="AB9" s="90" t="s">
        <v>267</v>
      </c>
      <c r="AC9" s="90" t="s">
        <v>106</v>
      </c>
      <c r="AD9" s="90" t="s">
        <v>330</v>
      </c>
      <c r="AE9" s="90" t="s">
        <v>116</v>
      </c>
      <c r="AF9" s="90" t="s">
        <v>108</v>
      </c>
      <c r="AG9" s="90" t="s">
        <v>153</v>
      </c>
      <c r="AH9" s="90" t="s">
        <v>109</v>
      </c>
      <c r="AI9" s="90" t="s">
        <v>148</v>
      </c>
      <c r="AJ9" s="90" t="s">
        <v>110</v>
      </c>
    </row>
    <row r="10" spans="1:36" ht="19.95" customHeight="1" x14ac:dyDescent="0.35">
      <c r="A10" s="87" t="s">
        <v>85</v>
      </c>
      <c r="B10" s="88" t="s">
        <v>320</v>
      </c>
      <c r="C10" s="88" t="s">
        <v>84</v>
      </c>
      <c r="D10" s="88" t="s">
        <v>273</v>
      </c>
      <c r="E10" s="88" t="s">
        <v>191</v>
      </c>
      <c r="F10" s="88" t="s">
        <v>135</v>
      </c>
      <c r="G10" s="88" t="s">
        <v>92</v>
      </c>
      <c r="H10" s="88" t="s">
        <v>87</v>
      </c>
      <c r="I10" s="88" t="s">
        <v>87</v>
      </c>
      <c r="J10" s="88" t="s">
        <v>178</v>
      </c>
      <c r="K10" s="88" t="s">
        <v>68</v>
      </c>
      <c r="L10" s="88" t="s">
        <v>191</v>
      </c>
      <c r="M10" s="88" t="s">
        <v>132</v>
      </c>
      <c r="N10" s="88" t="s">
        <v>159</v>
      </c>
      <c r="O10" s="88" t="s">
        <v>331</v>
      </c>
      <c r="P10" s="88" t="s">
        <v>301</v>
      </c>
      <c r="Q10" s="88" t="s">
        <v>86</v>
      </c>
      <c r="R10" s="88" t="s">
        <v>302</v>
      </c>
      <c r="S10" s="88" t="s">
        <v>69</v>
      </c>
      <c r="T10" s="88" t="s">
        <v>86</v>
      </c>
      <c r="U10" s="88" t="s">
        <v>70</v>
      </c>
      <c r="V10" s="88" t="s">
        <v>176</v>
      </c>
      <c r="W10" s="88" t="s">
        <v>96</v>
      </c>
      <c r="X10" s="88" t="s">
        <v>97</v>
      </c>
      <c r="Y10" s="88" t="s">
        <v>104</v>
      </c>
      <c r="Z10" s="88" t="s">
        <v>143</v>
      </c>
      <c r="AA10" s="88" t="s">
        <v>102</v>
      </c>
      <c r="AB10" s="88" t="s">
        <v>179</v>
      </c>
      <c r="AC10" s="88" t="s">
        <v>332</v>
      </c>
      <c r="AD10" s="88" t="s">
        <v>191</v>
      </c>
      <c r="AE10" s="88" t="s">
        <v>102</v>
      </c>
      <c r="AF10" s="88" t="s">
        <v>263</v>
      </c>
      <c r="AG10" s="88" t="s">
        <v>333</v>
      </c>
      <c r="AH10" s="88" t="s">
        <v>162</v>
      </c>
      <c r="AI10" s="88" t="s">
        <v>104</v>
      </c>
      <c r="AJ10" s="88" t="s">
        <v>244</v>
      </c>
    </row>
    <row r="11" spans="1:36" ht="19.95" customHeight="1" x14ac:dyDescent="0.35">
      <c r="A11" s="89" t="s">
        <v>266</v>
      </c>
      <c r="B11" s="90" t="s">
        <v>267</v>
      </c>
      <c r="C11" s="90" t="s">
        <v>150</v>
      </c>
      <c r="D11" s="90" t="s">
        <v>146</v>
      </c>
      <c r="E11" s="90" t="s">
        <v>113</v>
      </c>
      <c r="F11" s="90" t="s">
        <v>153</v>
      </c>
      <c r="G11" s="90" t="s">
        <v>148</v>
      </c>
      <c r="H11" s="90" t="s">
        <v>267</v>
      </c>
      <c r="I11" s="90" t="s">
        <v>112</v>
      </c>
      <c r="J11" s="90" t="s">
        <v>106</v>
      </c>
      <c r="K11" s="90" t="s">
        <v>148</v>
      </c>
      <c r="L11" s="90" t="s">
        <v>107</v>
      </c>
      <c r="M11" s="90" t="s">
        <v>151</v>
      </c>
      <c r="N11" s="90" t="s">
        <v>267</v>
      </c>
      <c r="O11" s="90" t="s">
        <v>267</v>
      </c>
      <c r="P11" s="90" t="s">
        <v>112</v>
      </c>
      <c r="Q11" s="90" t="s">
        <v>116</v>
      </c>
      <c r="R11" s="90" t="s">
        <v>251</v>
      </c>
      <c r="S11" s="90" t="s">
        <v>122</v>
      </c>
      <c r="T11" s="90" t="s">
        <v>109</v>
      </c>
      <c r="U11" s="90" t="s">
        <v>111</v>
      </c>
      <c r="V11" s="90" t="s">
        <v>250</v>
      </c>
      <c r="W11" s="90" t="s">
        <v>188</v>
      </c>
      <c r="X11" s="90" t="s">
        <v>124</v>
      </c>
      <c r="Y11" s="90" t="s">
        <v>110</v>
      </c>
      <c r="Z11" s="90" t="s">
        <v>122</v>
      </c>
      <c r="AA11" s="90" t="s">
        <v>170</v>
      </c>
      <c r="AB11" s="90" t="s">
        <v>271</v>
      </c>
      <c r="AC11" s="90" t="s">
        <v>248</v>
      </c>
      <c r="AD11" s="90" t="s">
        <v>250</v>
      </c>
      <c r="AE11" s="90" t="s">
        <v>115</v>
      </c>
      <c r="AF11" s="90" t="s">
        <v>122</v>
      </c>
      <c r="AG11" s="90" t="s">
        <v>248</v>
      </c>
      <c r="AH11" s="90" t="s">
        <v>112</v>
      </c>
      <c r="AI11" s="90" t="s">
        <v>249</v>
      </c>
      <c r="AJ11" s="90" t="s">
        <v>149</v>
      </c>
    </row>
    <row r="12" spans="1:36" ht="19.95" customHeight="1" x14ac:dyDescent="0.35">
      <c r="A12" s="87" t="s">
        <v>97</v>
      </c>
      <c r="B12" s="88" t="s">
        <v>23</v>
      </c>
      <c r="C12" s="88" t="s">
        <v>301</v>
      </c>
      <c r="D12" s="88" t="s">
        <v>334</v>
      </c>
      <c r="E12" s="88" t="s">
        <v>280</v>
      </c>
      <c r="F12" s="88" t="s">
        <v>174</v>
      </c>
      <c r="G12" s="88" t="s">
        <v>176</v>
      </c>
      <c r="H12" s="88" t="s">
        <v>183</v>
      </c>
      <c r="I12" s="88" t="s">
        <v>176</v>
      </c>
      <c r="J12" s="88" t="s">
        <v>86</v>
      </c>
      <c r="K12" s="88" t="s">
        <v>312</v>
      </c>
      <c r="L12" s="88" t="s">
        <v>331</v>
      </c>
      <c r="M12" s="88" t="s">
        <v>313</v>
      </c>
      <c r="N12" s="88" t="s">
        <v>90</v>
      </c>
      <c r="O12" s="88" t="s">
        <v>45</v>
      </c>
      <c r="P12" s="88" t="s">
        <v>331</v>
      </c>
      <c r="Q12" s="88" t="s">
        <v>75</v>
      </c>
      <c r="R12" s="88" t="s">
        <v>102</v>
      </c>
      <c r="S12" s="88" t="s">
        <v>177</v>
      </c>
      <c r="T12" s="88" t="s">
        <v>96</v>
      </c>
      <c r="U12" s="88" t="s">
        <v>69</v>
      </c>
      <c r="V12" s="88" t="s">
        <v>95</v>
      </c>
      <c r="W12" s="88" t="s">
        <v>49</v>
      </c>
      <c r="X12" s="88" t="s">
        <v>101</v>
      </c>
      <c r="Y12" s="88" t="s">
        <v>99</v>
      </c>
      <c r="Z12" s="88" t="s">
        <v>97</v>
      </c>
      <c r="AA12" s="88" t="s">
        <v>179</v>
      </c>
      <c r="AB12" s="88" t="s">
        <v>104</v>
      </c>
      <c r="AC12" s="88" t="s">
        <v>203</v>
      </c>
      <c r="AD12" s="88" t="s">
        <v>71</v>
      </c>
      <c r="AE12" s="88" t="s">
        <v>102</v>
      </c>
      <c r="AF12" s="88" t="s">
        <v>335</v>
      </c>
      <c r="AG12" s="88" t="s">
        <v>192</v>
      </c>
      <c r="AH12" s="88" t="s">
        <v>192</v>
      </c>
      <c r="AI12" s="88" t="s">
        <v>102</v>
      </c>
      <c r="AJ12" s="88" t="s">
        <v>233</v>
      </c>
    </row>
    <row r="13" spans="1:36" ht="19.95" customHeight="1" x14ac:dyDescent="0.35">
      <c r="A13" s="89" t="s">
        <v>277</v>
      </c>
      <c r="B13" s="90" t="s">
        <v>151</v>
      </c>
      <c r="C13" s="90" t="s">
        <v>149</v>
      </c>
      <c r="D13" s="90" t="s">
        <v>267</v>
      </c>
      <c r="E13" s="90" t="s">
        <v>146</v>
      </c>
      <c r="F13" s="90" t="s">
        <v>125</v>
      </c>
      <c r="G13" s="90" t="s">
        <v>111</v>
      </c>
      <c r="H13" s="90" t="s">
        <v>108</v>
      </c>
      <c r="I13" s="90" t="s">
        <v>111</v>
      </c>
      <c r="J13" s="90" t="s">
        <v>125</v>
      </c>
      <c r="K13" s="90" t="s">
        <v>112</v>
      </c>
      <c r="L13" s="90" t="s">
        <v>151</v>
      </c>
      <c r="M13" s="90" t="s">
        <v>146</v>
      </c>
      <c r="N13" s="90" t="s">
        <v>113</v>
      </c>
      <c r="O13" s="90" t="s">
        <v>151</v>
      </c>
      <c r="P13" s="90" t="s">
        <v>152</v>
      </c>
      <c r="Q13" s="90" t="s">
        <v>152</v>
      </c>
      <c r="R13" s="90" t="s">
        <v>124</v>
      </c>
      <c r="S13" s="90" t="s">
        <v>249</v>
      </c>
      <c r="T13" s="90" t="s">
        <v>127</v>
      </c>
      <c r="U13" s="90" t="s">
        <v>146</v>
      </c>
      <c r="V13" s="90" t="s">
        <v>123</v>
      </c>
      <c r="W13" s="90" t="s">
        <v>336</v>
      </c>
      <c r="X13" s="90" t="s">
        <v>106</v>
      </c>
      <c r="Y13" s="90" t="s">
        <v>125</v>
      </c>
      <c r="Z13" s="90" t="s">
        <v>120</v>
      </c>
      <c r="AA13" s="90" t="s">
        <v>110</v>
      </c>
      <c r="AB13" s="90" t="s">
        <v>147</v>
      </c>
      <c r="AC13" s="90" t="s">
        <v>119</v>
      </c>
      <c r="AD13" s="90" t="s">
        <v>168</v>
      </c>
      <c r="AE13" s="90" t="s">
        <v>115</v>
      </c>
      <c r="AF13" s="90" t="s">
        <v>248</v>
      </c>
      <c r="AG13" s="90" t="s">
        <v>168</v>
      </c>
      <c r="AH13" s="90" t="s">
        <v>115</v>
      </c>
      <c r="AI13" s="90" t="s">
        <v>148</v>
      </c>
      <c r="AJ13" s="90" t="s">
        <v>271</v>
      </c>
    </row>
    <row r="14" spans="1:36" ht="19.95" customHeight="1" x14ac:dyDescent="0.35">
      <c r="A14" s="87" t="s">
        <v>75</v>
      </c>
      <c r="B14" s="88" t="s">
        <v>325</v>
      </c>
      <c r="C14" s="88" t="s">
        <v>137</v>
      </c>
      <c r="D14" s="88" t="s">
        <v>326</v>
      </c>
      <c r="E14" s="88" t="s">
        <v>72</v>
      </c>
      <c r="F14" s="88" t="s">
        <v>174</v>
      </c>
      <c r="G14" s="88" t="s">
        <v>92</v>
      </c>
      <c r="H14" s="88" t="s">
        <v>41</v>
      </c>
      <c r="I14" s="88" t="s">
        <v>176</v>
      </c>
      <c r="J14" s="88" t="s">
        <v>315</v>
      </c>
      <c r="K14" s="88" t="s">
        <v>159</v>
      </c>
      <c r="L14" s="88" t="s">
        <v>92</v>
      </c>
      <c r="M14" s="88" t="s">
        <v>134</v>
      </c>
      <c r="N14" s="88" t="s">
        <v>331</v>
      </c>
      <c r="O14" s="88" t="s">
        <v>42</v>
      </c>
      <c r="P14" s="88" t="s">
        <v>139</v>
      </c>
      <c r="Q14" s="88" t="s">
        <v>160</v>
      </c>
      <c r="R14" s="88" t="s">
        <v>102</v>
      </c>
      <c r="S14" s="88" t="s">
        <v>280</v>
      </c>
      <c r="T14" s="88" t="s">
        <v>104</v>
      </c>
      <c r="U14" s="88" t="s">
        <v>174</v>
      </c>
      <c r="V14" s="88" t="s">
        <v>161</v>
      </c>
      <c r="W14" s="88" t="s">
        <v>41</v>
      </c>
      <c r="X14" s="88" t="s">
        <v>102</v>
      </c>
      <c r="Y14" s="88" t="s">
        <v>143</v>
      </c>
      <c r="Z14" s="88" t="s">
        <v>99</v>
      </c>
      <c r="AA14" s="88" t="s">
        <v>98</v>
      </c>
      <c r="AB14" s="88" t="s">
        <v>96</v>
      </c>
      <c r="AC14" s="88" t="s">
        <v>40</v>
      </c>
      <c r="AD14" s="88" t="s">
        <v>95</v>
      </c>
      <c r="AE14" s="88" t="s">
        <v>96</v>
      </c>
      <c r="AF14" s="88" t="s">
        <v>89</v>
      </c>
      <c r="AG14" s="88" t="s">
        <v>75</v>
      </c>
      <c r="AH14" s="88" t="s">
        <v>203</v>
      </c>
      <c r="AI14" s="88" t="s">
        <v>99</v>
      </c>
      <c r="AJ14" s="88" t="s">
        <v>190</v>
      </c>
    </row>
    <row r="15" spans="1:36" ht="19.95" customHeight="1" x14ac:dyDescent="0.35">
      <c r="A15" s="89" t="s">
        <v>281</v>
      </c>
      <c r="B15" s="90" t="s">
        <v>147</v>
      </c>
      <c r="C15" s="90" t="s">
        <v>149</v>
      </c>
      <c r="D15" s="90" t="s">
        <v>152</v>
      </c>
      <c r="E15" s="90" t="s">
        <v>115</v>
      </c>
      <c r="F15" s="90" t="s">
        <v>125</v>
      </c>
      <c r="G15" s="90" t="s">
        <v>148</v>
      </c>
      <c r="H15" s="90" t="s">
        <v>115</v>
      </c>
      <c r="I15" s="90" t="s">
        <v>111</v>
      </c>
      <c r="J15" s="90" t="s">
        <v>125</v>
      </c>
      <c r="K15" s="90" t="s">
        <v>147</v>
      </c>
      <c r="L15" s="90" t="s">
        <v>152</v>
      </c>
      <c r="M15" s="90" t="s">
        <v>111</v>
      </c>
      <c r="N15" s="90" t="s">
        <v>152</v>
      </c>
      <c r="O15" s="90" t="s">
        <v>149</v>
      </c>
      <c r="P15" s="90" t="s">
        <v>149</v>
      </c>
      <c r="Q15" s="90" t="s">
        <v>111</v>
      </c>
      <c r="R15" s="90" t="s">
        <v>124</v>
      </c>
      <c r="S15" s="90" t="s">
        <v>106</v>
      </c>
      <c r="T15" s="90" t="s">
        <v>120</v>
      </c>
      <c r="U15" s="90" t="s">
        <v>107</v>
      </c>
      <c r="V15" s="90" t="s">
        <v>112</v>
      </c>
      <c r="W15" s="90" t="s">
        <v>112</v>
      </c>
      <c r="X15" s="90" t="s">
        <v>125</v>
      </c>
      <c r="Y15" s="90" t="s">
        <v>181</v>
      </c>
      <c r="Z15" s="90" t="s">
        <v>146</v>
      </c>
      <c r="AA15" s="90" t="s">
        <v>108</v>
      </c>
      <c r="AB15" s="90" t="s">
        <v>115</v>
      </c>
      <c r="AC15" s="90" t="s">
        <v>181</v>
      </c>
      <c r="AD15" s="90" t="s">
        <v>119</v>
      </c>
      <c r="AE15" s="90" t="s">
        <v>111</v>
      </c>
      <c r="AF15" s="90" t="s">
        <v>106</v>
      </c>
      <c r="AG15" s="90" t="s">
        <v>168</v>
      </c>
      <c r="AH15" s="90" t="s">
        <v>181</v>
      </c>
      <c r="AI15" s="90" t="s">
        <v>115</v>
      </c>
      <c r="AJ15" s="90" t="s">
        <v>107</v>
      </c>
    </row>
    <row r="16" spans="1:36" ht="19.95" customHeight="1" x14ac:dyDescent="0.35">
      <c r="A16" s="87" t="s">
        <v>195</v>
      </c>
      <c r="B16" s="88" t="s">
        <v>89</v>
      </c>
      <c r="C16" s="88" t="s">
        <v>175</v>
      </c>
      <c r="D16" s="88" t="s">
        <v>244</v>
      </c>
      <c r="E16" s="88" t="s">
        <v>92</v>
      </c>
      <c r="F16" s="88" t="s">
        <v>75</v>
      </c>
      <c r="G16" s="88" t="s">
        <v>174</v>
      </c>
      <c r="H16" s="88" t="s">
        <v>99</v>
      </c>
      <c r="I16" s="88" t="s">
        <v>138</v>
      </c>
      <c r="J16" s="88" t="s">
        <v>90</v>
      </c>
      <c r="K16" s="88" t="s">
        <v>162</v>
      </c>
      <c r="L16" s="88" t="s">
        <v>141</v>
      </c>
      <c r="M16" s="88" t="s">
        <v>163</v>
      </c>
      <c r="N16" s="88" t="s">
        <v>203</v>
      </c>
      <c r="O16" s="88" t="s">
        <v>69</v>
      </c>
      <c r="P16" s="88" t="s">
        <v>313</v>
      </c>
      <c r="Q16" s="88" t="s">
        <v>40</v>
      </c>
      <c r="R16" s="88" t="s">
        <v>326</v>
      </c>
      <c r="S16" s="88" t="s">
        <v>142</v>
      </c>
      <c r="T16" s="88" t="s">
        <v>179</v>
      </c>
      <c r="U16" s="88" t="s">
        <v>143</v>
      </c>
      <c r="V16" s="88" t="s">
        <v>99</v>
      </c>
      <c r="W16" s="88" t="s">
        <v>97</v>
      </c>
      <c r="X16" s="88" t="s">
        <v>143</v>
      </c>
      <c r="Y16" s="88" t="s">
        <v>97</v>
      </c>
      <c r="Z16" s="88" t="s">
        <v>143</v>
      </c>
      <c r="AA16" s="88" t="s">
        <v>97</v>
      </c>
      <c r="AB16" s="88" t="s">
        <v>143</v>
      </c>
      <c r="AC16" s="88" t="s">
        <v>337</v>
      </c>
      <c r="AD16" s="88" t="s">
        <v>163</v>
      </c>
      <c r="AE16" s="88" t="s">
        <v>143</v>
      </c>
      <c r="AF16" s="88" t="s">
        <v>95</v>
      </c>
      <c r="AG16" s="88" t="s">
        <v>177</v>
      </c>
      <c r="AH16" s="88" t="s">
        <v>139</v>
      </c>
      <c r="AI16" s="88" t="s">
        <v>143</v>
      </c>
      <c r="AJ16" s="88" t="s">
        <v>104</v>
      </c>
    </row>
    <row r="17" spans="1:36" ht="19.95" customHeight="1" x14ac:dyDescent="0.35">
      <c r="A17" s="89" t="s">
        <v>287</v>
      </c>
      <c r="B17" s="90" t="s">
        <v>115</v>
      </c>
      <c r="C17" s="90" t="s">
        <v>115</v>
      </c>
      <c r="D17" s="90" t="s">
        <v>122</v>
      </c>
      <c r="E17" s="90" t="s">
        <v>125</v>
      </c>
      <c r="F17" s="90" t="s">
        <v>115</v>
      </c>
      <c r="G17" s="90" t="s">
        <v>152</v>
      </c>
      <c r="H17" s="90" t="s">
        <v>124</v>
      </c>
      <c r="I17" s="90" t="s">
        <v>123</v>
      </c>
      <c r="J17" s="90" t="s">
        <v>125</v>
      </c>
      <c r="K17" s="90" t="s">
        <v>149</v>
      </c>
      <c r="L17" s="90" t="s">
        <v>168</v>
      </c>
      <c r="M17" s="90" t="s">
        <v>188</v>
      </c>
      <c r="N17" s="90" t="s">
        <v>168</v>
      </c>
      <c r="O17" s="90" t="s">
        <v>149</v>
      </c>
      <c r="P17" s="90" t="s">
        <v>111</v>
      </c>
      <c r="Q17" s="90" t="s">
        <v>151</v>
      </c>
      <c r="R17" s="90" t="s">
        <v>249</v>
      </c>
      <c r="S17" s="90" t="s">
        <v>120</v>
      </c>
      <c r="T17" s="90" t="s">
        <v>181</v>
      </c>
      <c r="U17" s="90" t="s">
        <v>124</v>
      </c>
      <c r="V17" s="90" t="s">
        <v>127</v>
      </c>
      <c r="W17" s="90" t="s">
        <v>121</v>
      </c>
      <c r="X17" s="90" t="s">
        <v>119</v>
      </c>
      <c r="Y17" s="90" t="s">
        <v>127</v>
      </c>
      <c r="Z17" s="90" t="s">
        <v>149</v>
      </c>
      <c r="AA17" s="90" t="s">
        <v>121</v>
      </c>
      <c r="AB17" s="90" t="s">
        <v>127</v>
      </c>
      <c r="AC17" s="90" t="s">
        <v>267</v>
      </c>
      <c r="AD17" s="90" t="s">
        <v>168</v>
      </c>
      <c r="AE17" s="90" t="s">
        <v>120</v>
      </c>
      <c r="AF17" s="90" t="s">
        <v>127</v>
      </c>
      <c r="AG17" s="90" t="s">
        <v>114</v>
      </c>
      <c r="AH17" s="90" t="s">
        <v>111</v>
      </c>
      <c r="AI17" s="90" t="s">
        <v>123</v>
      </c>
      <c r="AJ17" s="90" t="s">
        <v>124</v>
      </c>
    </row>
    <row r="18" spans="1:36" ht="19.95" customHeight="1" x14ac:dyDescent="0.35">
      <c r="A18" s="87" t="s">
        <v>45</v>
      </c>
      <c r="B18" s="88" t="s">
        <v>235</v>
      </c>
      <c r="C18" s="88" t="s">
        <v>134</v>
      </c>
      <c r="D18" s="88" t="s">
        <v>174</v>
      </c>
      <c r="E18" s="88" t="s">
        <v>69</v>
      </c>
      <c r="F18" s="88" t="s">
        <v>71</v>
      </c>
      <c r="G18" s="88" t="s">
        <v>163</v>
      </c>
      <c r="H18" s="88" t="s">
        <v>71</v>
      </c>
      <c r="I18" s="88" t="s">
        <v>96</v>
      </c>
      <c r="J18" s="88" t="s">
        <v>69</v>
      </c>
      <c r="K18" s="88" t="s">
        <v>176</v>
      </c>
      <c r="L18" s="88" t="s">
        <v>163</v>
      </c>
      <c r="M18" s="88" t="s">
        <v>142</v>
      </c>
      <c r="N18" s="88" t="s">
        <v>203</v>
      </c>
      <c r="O18" s="88" t="s">
        <v>41</v>
      </c>
      <c r="P18" s="88" t="s">
        <v>70</v>
      </c>
      <c r="Q18" s="88" t="s">
        <v>143</v>
      </c>
      <c r="R18" s="88" t="s">
        <v>71</v>
      </c>
      <c r="S18" s="88" t="s">
        <v>143</v>
      </c>
      <c r="T18" s="88" t="s">
        <v>95</v>
      </c>
      <c r="U18" s="88" t="s">
        <v>98</v>
      </c>
      <c r="V18" s="88" t="s">
        <v>101</v>
      </c>
      <c r="W18" s="88" t="s">
        <v>96</v>
      </c>
      <c r="X18" s="88" t="s">
        <v>142</v>
      </c>
      <c r="Y18" s="88" t="s">
        <v>99</v>
      </c>
      <c r="Z18" s="88" t="s">
        <v>101</v>
      </c>
      <c r="AA18" s="88" t="s">
        <v>97</v>
      </c>
      <c r="AB18" s="88" t="s">
        <v>142</v>
      </c>
      <c r="AC18" s="88" t="s">
        <v>75</v>
      </c>
      <c r="AD18" s="88" t="s">
        <v>203</v>
      </c>
      <c r="AE18" s="88" t="s">
        <v>142</v>
      </c>
      <c r="AF18" s="88" t="s">
        <v>79</v>
      </c>
      <c r="AG18" s="88" t="s">
        <v>138</v>
      </c>
      <c r="AH18" s="88" t="s">
        <v>160</v>
      </c>
      <c r="AI18" s="88" t="s">
        <v>143</v>
      </c>
      <c r="AJ18" s="88" t="s">
        <v>161</v>
      </c>
    </row>
    <row r="19" spans="1:36" ht="19.95" customHeight="1" x14ac:dyDescent="0.35">
      <c r="A19" s="89" t="s">
        <v>288</v>
      </c>
      <c r="B19" s="90" t="s">
        <v>168</v>
      </c>
      <c r="C19" s="90" t="s">
        <v>168</v>
      </c>
      <c r="D19" s="90" t="s">
        <v>188</v>
      </c>
      <c r="E19" s="90" t="s">
        <v>181</v>
      </c>
      <c r="F19" s="90" t="s">
        <v>188</v>
      </c>
      <c r="G19" s="90" t="s">
        <v>168</v>
      </c>
      <c r="H19" s="90" t="s">
        <v>181</v>
      </c>
      <c r="I19" s="90" t="s">
        <v>127</v>
      </c>
      <c r="J19" s="90" t="s">
        <v>188</v>
      </c>
      <c r="K19" s="90" t="s">
        <v>181</v>
      </c>
      <c r="L19" s="90" t="s">
        <v>188</v>
      </c>
      <c r="M19" s="90" t="s">
        <v>119</v>
      </c>
      <c r="N19" s="90" t="s">
        <v>168</v>
      </c>
      <c r="O19" s="90" t="s">
        <v>115</v>
      </c>
      <c r="P19" s="90" t="s">
        <v>181</v>
      </c>
      <c r="Q19" s="90" t="s">
        <v>124</v>
      </c>
      <c r="R19" s="90" t="s">
        <v>188</v>
      </c>
      <c r="S19" s="90" t="s">
        <v>121</v>
      </c>
      <c r="T19" s="90" t="s">
        <v>188</v>
      </c>
      <c r="U19" s="90" t="s">
        <v>181</v>
      </c>
      <c r="V19" s="90" t="s">
        <v>168</v>
      </c>
      <c r="W19" s="90" t="s">
        <v>188</v>
      </c>
      <c r="X19" s="90" t="s">
        <v>250</v>
      </c>
      <c r="Y19" s="90" t="s">
        <v>115</v>
      </c>
      <c r="Z19" s="90" t="s">
        <v>330</v>
      </c>
      <c r="AA19" s="90" t="s">
        <v>121</v>
      </c>
      <c r="AB19" s="90" t="s">
        <v>113</v>
      </c>
      <c r="AC19" s="90" t="s">
        <v>168</v>
      </c>
      <c r="AD19" s="90" t="s">
        <v>170</v>
      </c>
      <c r="AE19" s="90" t="s">
        <v>110</v>
      </c>
      <c r="AF19" s="90" t="s">
        <v>120</v>
      </c>
      <c r="AG19" s="90" t="s">
        <v>119</v>
      </c>
      <c r="AH19" s="90" t="s">
        <v>115</v>
      </c>
      <c r="AI19" s="90" t="s">
        <v>188</v>
      </c>
      <c r="AJ19" s="90" t="s">
        <v>188</v>
      </c>
    </row>
  </sheetData>
  <sheetProtection algorithmName="SHA-512" hashValue="J2lSwXJpKxkQh/Nmf+TrYR+1+/T32Fx0tGba12H66TfuF9xfKDniWU5fGWTCDm/36x6FN0ZL38srZzJNOLNSqQ==" saltValue="8jXkB9JYRuNni7XHECUkF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r:id="rId1"/>
  <headerFooter scaleWithDoc="0" alignWithMargins="0">
    <oddHeader>&amp;LPoll&amp;C&amp;R</oddHeader>
    <oddFooter>&amp;LIreland Thinks&amp;C&amp;R&amp;P /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J19"/>
  <sheetViews>
    <sheetView showGridLines="0" workbookViewId="0"/>
  </sheetViews>
  <sheetFormatPr defaultRowHeight="14.4" x14ac:dyDescent="0.3"/>
  <cols>
    <col min="1" max="1" width="56.33203125" customWidth="1"/>
    <col min="2" max="36" width="20.77734375" customWidth="1"/>
  </cols>
  <sheetData>
    <row r="1" spans="1:36" ht="21" x14ac:dyDescent="0.4">
      <c r="A1" s="26" t="str">
        <f>HYPERLINK("#Contents!A1","Return to Contents")</f>
        <v>Return to Contents</v>
      </c>
    </row>
    <row r="2" spans="1:36" ht="64.8" customHeight="1" x14ac:dyDescent="0.4">
      <c r="B2" s="171" t="s">
        <v>658</v>
      </c>
      <c r="C2" s="171"/>
      <c r="D2" s="171"/>
      <c r="E2" s="171"/>
      <c r="F2" s="171"/>
      <c r="G2" s="77"/>
      <c r="H2" s="77"/>
      <c r="I2" s="77"/>
      <c r="J2" s="77"/>
      <c r="K2" s="77"/>
      <c r="L2" s="78"/>
      <c r="M2" s="78"/>
    </row>
    <row r="3" spans="1:36" ht="99.6" customHeight="1" x14ac:dyDescent="0.3">
      <c r="A3" s="176" t="s">
        <v>679</v>
      </c>
      <c r="B3" s="176"/>
      <c r="C3" s="176"/>
      <c r="D3" s="176"/>
      <c r="E3" s="176"/>
      <c r="F3" s="92"/>
      <c r="G3" s="92"/>
      <c r="H3" s="92"/>
      <c r="I3" s="92"/>
    </row>
    <row r="4" spans="1:36" ht="18" customHeight="1" x14ac:dyDescent="0.3">
      <c r="A4" s="81"/>
      <c r="B4" s="112"/>
      <c r="C4" s="168" t="s">
        <v>215</v>
      </c>
      <c r="D4" s="170"/>
      <c r="E4" s="169" t="s">
        <v>641</v>
      </c>
      <c r="F4" s="169"/>
      <c r="G4" s="169"/>
      <c r="H4" s="169"/>
      <c r="I4" s="169"/>
      <c r="J4" s="168" t="s">
        <v>642</v>
      </c>
      <c r="K4" s="169"/>
      <c r="L4" s="170"/>
      <c r="M4" s="169" t="s">
        <v>643</v>
      </c>
      <c r="N4" s="169"/>
      <c r="O4" s="169"/>
      <c r="P4" s="169"/>
      <c r="Q4" s="169"/>
      <c r="R4" s="173" t="s">
        <v>644</v>
      </c>
      <c r="S4" s="174"/>
      <c r="T4" s="174"/>
      <c r="U4" s="174"/>
      <c r="V4" s="174"/>
      <c r="W4" s="174"/>
      <c r="X4" s="174"/>
      <c r="Y4" s="174"/>
      <c r="Z4" s="174"/>
      <c r="AA4" s="174"/>
      <c r="AB4" s="175"/>
      <c r="AC4" s="169" t="s">
        <v>605</v>
      </c>
      <c r="AD4" s="169"/>
      <c r="AE4" s="169"/>
      <c r="AF4" s="169"/>
      <c r="AG4" s="168" t="s">
        <v>645</v>
      </c>
      <c r="AH4" s="169"/>
      <c r="AI4" s="169"/>
      <c r="AJ4" s="170"/>
    </row>
    <row r="5" spans="1:36" ht="84" customHeight="1" x14ac:dyDescent="0.3">
      <c r="A5" s="113" t="s">
        <v>672</v>
      </c>
      <c r="B5" s="83" t="s">
        <v>0</v>
      </c>
      <c r="C5" s="104" t="s">
        <v>1</v>
      </c>
      <c r="D5" s="105" t="s">
        <v>2</v>
      </c>
      <c r="E5" s="84" t="s">
        <v>608</v>
      </c>
      <c r="F5" s="84" t="s">
        <v>609</v>
      </c>
      <c r="G5" s="84" t="s">
        <v>610</v>
      </c>
      <c r="H5" s="84" t="s">
        <v>611</v>
      </c>
      <c r="I5" s="84" t="s">
        <v>612</v>
      </c>
      <c r="J5" s="104" t="s">
        <v>613</v>
      </c>
      <c r="K5" s="84" t="s">
        <v>614</v>
      </c>
      <c r="L5" s="105" t="s">
        <v>615</v>
      </c>
      <c r="M5" s="85" t="s">
        <v>648</v>
      </c>
      <c r="N5" s="85" t="s">
        <v>649</v>
      </c>
      <c r="O5" s="85" t="s">
        <v>650</v>
      </c>
      <c r="P5" s="85" t="s">
        <v>651</v>
      </c>
      <c r="Q5" s="85" t="s">
        <v>652</v>
      </c>
      <c r="R5" s="104" t="s">
        <v>3</v>
      </c>
      <c r="S5" s="84" t="s">
        <v>4</v>
      </c>
      <c r="T5" s="84" t="s">
        <v>5</v>
      </c>
      <c r="U5" s="84" t="s">
        <v>6</v>
      </c>
      <c r="V5" s="84" t="s">
        <v>7</v>
      </c>
      <c r="W5" s="84" t="s">
        <v>8</v>
      </c>
      <c r="X5" s="84" t="s">
        <v>9</v>
      </c>
      <c r="Y5" s="84" t="s">
        <v>10</v>
      </c>
      <c r="Z5" s="84" t="s">
        <v>11</v>
      </c>
      <c r="AA5" s="84" t="s">
        <v>622</v>
      </c>
      <c r="AB5" s="105" t="s">
        <v>623</v>
      </c>
      <c r="AC5" s="84" t="s">
        <v>624</v>
      </c>
      <c r="AD5" s="84" t="s">
        <v>653</v>
      </c>
      <c r="AE5" s="84" t="s">
        <v>626</v>
      </c>
      <c r="AF5" s="84" t="s">
        <v>627</v>
      </c>
      <c r="AG5" s="104" t="s">
        <v>12</v>
      </c>
      <c r="AH5" s="86" t="s">
        <v>13</v>
      </c>
      <c r="AI5" s="84" t="s">
        <v>655</v>
      </c>
      <c r="AJ5" s="105" t="s">
        <v>15</v>
      </c>
    </row>
    <row r="6" spans="1:36" ht="19.95" customHeight="1" x14ac:dyDescent="0.35">
      <c r="A6" s="87" t="s">
        <v>16</v>
      </c>
      <c r="B6" s="88" t="s">
        <v>17</v>
      </c>
      <c r="C6" s="88" t="s">
        <v>18</v>
      </c>
      <c r="D6" s="88" t="s">
        <v>19</v>
      </c>
      <c r="E6" s="88" t="s">
        <v>20</v>
      </c>
      <c r="F6" s="88" t="s">
        <v>21</v>
      </c>
      <c r="G6" s="88" t="s">
        <v>22</v>
      </c>
      <c r="H6" s="88" t="s">
        <v>23</v>
      </c>
      <c r="I6" s="88" t="s">
        <v>24</v>
      </c>
      <c r="J6" s="88" t="s">
        <v>25</v>
      </c>
      <c r="K6" s="88" t="s">
        <v>26</v>
      </c>
      <c r="L6" s="88" t="s">
        <v>27</v>
      </c>
      <c r="M6" s="88" t="s">
        <v>28</v>
      </c>
      <c r="N6" s="88" t="s">
        <v>29</v>
      </c>
      <c r="O6" s="88" t="s">
        <v>30</v>
      </c>
      <c r="P6" s="88" t="s">
        <v>31</v>
      </c>
      <c r="Q6" s="88" t="s">
        <v>32</v>
      </c>
      <c r="R6" s="88" t="s">
        <v>33</v>
      </c>
      <c r="S6" s="88" t="s">
        <v>34</v>
      </c>
      <c r="T6" s="88" t="s">
        <v>35</v>
      </c>
      <c r="U6" s="88" t="s">
        <v>36</v>
      </c>
      <c r="V6" s="88" t="s">
        <v>37</v>
      </c>
      <c r="W6" s="88" t="s">
        <v>38</v>
      </c>
      <c r="X6" s="88" t="s">
        <v>39</v>
      </c>
      <c r="Y6" s="88" t="s">
        <v>40</v>
      </c>
      <c r="Z6" s="88" t="s">
        <v>41</v>
      </c>
      <c r="AA6" s="88" t="s">
        <v>42</v>
      </c>
      <c r="AB6" s="88" t="s">
        <v>39</v>
      </c>
      <c r="AC6" s="88" t="s">
        <v>43</v>
      </c>
      <c r="AD6" s="88" t="s">
        <v>44</v>
      </c>
      <c r="AE6" s="88" t="s">
        <v>45</v>
      </c>
      <c r="AF6" s="88" t="s">
        <v>46</v>
      </c>
      <c r="AG6" s="88" t="s">
        <v>47</v>
      </c>
      <c r="AH6" s="88" t="s">
        <v>48</v>
      </c>
      <c r="AI6" s="88" t="s">
        <v>49</v>
      </c>
      <c r="AJ6" s="88" t="s">
        <v>46</v>
      </c>
    </row>
    <row r="7" spans="1:36" ht="19.95" customHeight="1" x14ac:dyDescent="0.35">
      <c r="A7" s="89" t="s">
        <v>50</v>
      </c>
      <c r="B7" s="90" t="s">
        <v>289</v>
      </c>
      <c r="C7" s="90" t="s">
        <v>51</v>
      </c>
      <c r="D7" s="90" t="s">
        <v>217</v>
      </c>
      <c r="E7" s="90" t="s">
        <v>53</v>
      </c>
      <c r="F7" s="90" t="s">
        <v>290</v>
      </c>
      <c r="G7" s="90" t="s">
        <v>55</v>
      </c>
      <c r="H7" s="90" t="s">
        <v>56</v>
      </c>
      <c r="I7" s="90" t="s">
        <v>22</v>
      </c>
      <c r="J7" s="90" t="s">
        <v>291</v>
      </c>
      <c r="K7" s="90" t="s">
        <v>219</v>
      </c>
      <c r="L7" s="90" t="s">
        <v>320</v>
      </c>
      <c r="M7" s="90" t="s">
        <v>221</v>
      </c>
      <c r="N7" s="90" t="s">
        <v>100</v>
      </c>
      <c r="O7" s="90" t="s">
        <v>60</v>
      </c>
      <c r="P7" s="90" t="s">
        <v>223</v>
      </c>
      <c r="Q7" s="90" t="s">
        <v>62</v>
      </c>
      <c r="R7" s="90" t="s">
        <v>63</v>
      </c>
      <c r="S7" s="90" t="s">
        <v>294</v>
      </c>
      <c r="T7" s="90" t="s">
        <v>65</v>
      </c>
      <c r="U7" s="90" t="s">
        <v>226</v>
      </c>
      <c r="V7" s="90" t="s">
        <v>317</v>
      </c>
      <c r="W7" s="90" t="s">
        <v>136</v>
      </c>
      <c r="X7" s="90" t="s">
        <v>69</v>
      </c>
      <c r="Y7" s="90" t="s">
        <v>184</v>
      </c>
      <c r="Z7" s="90" t="s">
        <v>79</v>
      </c>
      <c r="AA7" s="90" t="s">
        <v>39</v>
      </c>
      <c r="AB7" s="90" t="s">
        <v>165</v>
      </c>
      <c r="AC7" s="90" t="s">
        <v>338</v>
      </c>
      <c r="AD7" s="90" t="s">
        <v>228</v>
      </c>
      <c r="AE7" s="90" t="s">
        <v>75</v>
      </c>
      <c r="AF7" s="90" t="s">
        <v>76</v>
      </c>
      <c r="AG7" s="90" t="s">
        <v>229</v>
      </c>
      <c r="AH7" s="90" t="s">
        <v>103</v>
      </c>
      <c r="AI7" s="90" t="s">
        <v>71</v>
      </c>
      <c r="AJ7" s="90" t="s">
        <v>230</v>
      </c>
    </row>
    <row r="8" spans="1:36" ht="19.95" customHeight="1" x14ac:dyDescent="0.35">
      <c r="A8" s="87" t="s">
        <v>86</v>
      </c>
      <c r="B8" s="88" t="s">
        <v>339</v>
      </c>
      <c r="C8" s="88" t="s">
        <v>65</v>
      </c>
      <c r="D8" s="88" t="s">
        <v>328</v>
      </c>
      <c r="E8" s="88" t="s">
        <v>265</v>
      </c>
      <c r="F8" s="88" t="s">
        <v>133</v>
      </c>
      <c r="G8" s="88" t="s">
        <v>235</v>
      </c>
      <c r="H8" s="88" t="s">
        <v>331</v>
      </c>
      <c r="I8" s="88" t="s">
        <v>72</v>
      </c>
      <c r="J8" s="88" t="s">
        <v>30</v>
      </c>
      <c r="K8" s="88" t="s">
        <v>340</v>
      </c>
      <c r="L8" s="88" t="s">
        <v>331</v>
      </c>
      <c r="M8" s="88" t="s">
        <v>173</v>
      </c>
      <c r="N8" s="88" t="s">
        <v>337</v>
      </c>
      <c r="O8" s="88" t="s">
        <v>262</v>
      </c>
      <c r="P8" s="88" t="s">
        <v>191</v>
      </c>
      <c r="Q8" s="88" t="s">
        <v>41</v>
      </c>
      <c r="R8" s="88" t="s">
        <v>274</v>
      </c>
      <c r="S8" s="88" t="s">
        <v>193</v>
      </c>
      <c r="T8" s="88" t="s">
        <v>130</v>
      </c>
      <c r="U8" s="88" t="s">
        <v>242</v>
      </c>
      <c r="V8" s="88" t="s">
        <v>160</v>
      </c>
      <c r="W8" s="88" t="s">
        <v>102</v>
      </c>
      <c r="X8" s="88" t="s">
        <v>104</v>
      </c>
      <c r="Y8" s="88" t="s">
        <v>143</v>
      </c>
      <c r="Z8" s="88" t="s">
        <v>99</v>
      </c>
      <c r="AA8" s="88" t="s">
        <v>96</v>
      </c>
      <c r="AB8" s="88" t="s">
        <v>179</v>
      </c>
      <c r="AC8" s="88" t="s">
        <v>177</v>
      </c>
      <c r="AD8" s="88" t="s">
        <v>194</v>
      </c>
      <c r="AE8" s="88" t="s">
        <v>96</v>
      </c>
      <c r="AF8" s="88" t="s">
        <v>337</v>
      </c>
      <c r="AG8" s="88" t="s">
        <v>130</v>
      </c>
      <c r="AH8" s="88" t="s">
        <v>177</v>
      </c>
      <c r="AI8" s="88" t="s">
        <v>102</v>
      </c>
      <c r="AJ8" s="88" t="s">
        <v>88</v>
      </c>
    </row>
    <row r="9" spans="1:36" ht="19.95" customHeight="1" x14ac:dyDescent="0.35">
      <c r="A9" s="89" t="s">
        <v>247</v>
      </c>
      <c r="B9" s="90" t="s">
        <v>107</v>
      </c>
      <c r="C9" s="90" t="s">
        <v>153</v>
      </c>
      <c r="D9" s="90" t="s">
        <v>114</v>
      </c>
      <c r="E9" s="90" t="s">
        <v>112</v>
      </c>
      <c r="F9" s="90" t="s">
        <v>267</v>
      </c>
      <c r="G9" s="90" t="s">
        <v>249</v>
      </c>
      <c r="H9" s="90" t="s">
        <v>107</v>
      </c>
      <c r="I9" s="90" t="s">
        <v>114</v>
      </c>
      <c r="J9" s="90" t="s">
        <v>271</v>
      </c>
      <c r="K9" s="90" t="s">
        <v>267</v>
      </c>
      <c r="L9" s="90" t="s">
        <v>151</v>
      </c>
      <c r="M9" s="90" t="s">
        <v>267</v>
      </c>
      <c r="N9" s="90" t="s">
        <v>269</v>
      </c>
      <c r="O9" s="90" t="s">
        <v>113</v>
      </c>
      <c r="P9" s="90" t="s">
        <v>112</v>
      </c>
      <c r="Q9" s="90" t="s">
        <v>149</v>
      </c>
      <c r="R9" s="90" t="s">
        <v>151</v>
      </c>
      <c r="S9" s="90" t="s">
        <v>148</v>
      </c>
      <c r="T9" s="90" t="s">
        <v>307</v>
      </c>
      <c r="U9" s="90" t="s">
        <v>248</v>
      </c>
      <c r="V9" s="90" t="s">
        <v>108</v>
      </c>
      <c r="W9" s="90" t="s">
        <v>119</v>
      </c>
      <c r="X9" s="90" t="s">
        <v>112</v>
      </c>
      <c r="Y9" s="90" t="s">
        <v>170</v>
      </c>
      <c r="Z9" s="90" t="s">
        <v>111</v>
      </c>
      <c r="AA9" s="90" t="s">
        <v>115</v>
      </c>
      <c r="AB9" s="90" t="s">
        <v>250</v>
      </c>
      <c r="AC9" s="90" t="s">
        <v>146</v>
      </c>
      <c r="AD9" s="90" t="s">
        <v>330</v>
      </c>
      <c r="AE9" s="90" t="s">
        <v>151</v>
      </c>
      <c r="AF9" s="90" t="s">
        <v>148</v>
      </c>
      <c r="AG9" s="90" t="s">
        <v>114</v>
      </c>
      <c r="AH9" s="90" t="s">
        <v>109</v>
      </c>
      <c r="AI9" s="90" t="s">
        <v>107</v>
      </c>
      <c r="AJ9" s="90" t="s">
        <v>107</v>
      </c>
    </row>
    <row r="10" spans="1:36" ht="19.95" customHeight="1" x14ac:dyDescent="0.35">
      <c r="A10" s="87" t="s">
        <v>97</v>
      </c>
      <c r="B10" s="88" t="s">
        <v>341</v>
      </c>
      <c r="C10" s="88" t="s">
        <v>177</v>
      </c>
      <c r="D10" s="88" t="s">
        <v>342</v>
      </c>
      <c r="E10" s="88" t="s">
        <v>130</v>
      </c>
      <c r="F10" s="88" t="s">
        <v>313</v>
      </c>
      <c r="G10" s="88" t="s">
        <v>313</v>
      </c>
      <c r="H10" s="88" t="s">
        <v>244</v>
      </c>
      <c r="I10" s="88" t="s">
        <v>262</v>
      </c>
      <c r="J10" s="88" t="s">
        <v>260</v>
      </c>
      <c r="K10" s="88" t="s">
        <v>190</v>
      </c>
      <c r="L10" s="88" t="s">
        <v>315</v>
      </c>
      <c r="M10" s="88" t="s">
        <v>133</v>
      </c>
      <c r="N10" s="88" t="s">
        <v>159</v>
      </c>
      <c r="O10" s="88" t="s">
        <v>92</v>
      </c>
      <c r="P10" s="88" t="s">
        <v>159</v>
      </c>
      <c r="Q10" s="88" t="s">
        <v>132</v>
      </c>
      <c r="R10" s="88" t="s">
        <v>102</v>
      </c>
      <c r="S10" s="88" t="s">
        <v>340</v>
      </c>
      <c r="T10" s="88" t="s">
        <v>142</v>
      </c>
      <c r="U10" s="88" t="s">
        <v>313</v>
      </c>
      <c r="V10" s="88" t="s">
        <v>179</v>
      </c>
      <c r="W10" s="88" t="s">
        <v>244</v>
      </c>
      <c r="X10" s="88" t="s">
        <v>104</v>
      </c>
      <c r="Y10" s="88" t="s">
        <v>102</v>
      </c>
      <c r="Z10" s="88" t="s">
        <v>97</v>
      </c>
      <c r="AA10" s="88" t="s">
        <v>163</v>
      </c>
      <c r="AB10" s="88" t="s">
        <v>163</v>
      </c>
      <c r="AC10" s="88" t="s">
        <v>70</v>
      </c>
      <c r="AD10" s="88" t="s">
        <v>70</v>
      </c>
      <c r="AE10" s="88" t="s">
        <v>101</v>
      </c>
      <c r="AF10" s="88" t="s">
        <v>272</v>
      </c>
      <c r="AG10" s="88" t="s">
        <v>134</v>
      </c>
      <c r="AH10" s="88" t="s">
        <v>45</v>
      </c>
      <c r="AI10" s="88" t="s">
        <v>99</v>
      </c>
      <c r="AJ10" s="88" t="s">
        <v>343</v>
      </c>
    </row>
    <row r="11" spans="1:36" ht="19.95" customHeight="1" x14ac:dyDescent="0.35">
      <c r="A11" s="89" t="s">
        <v>277</v>
      </c>
      <c r="B11" s="90" t="s">
        <v>267</v>
      </c>
      <c r="C11" s="90" t="s">
        <v>147</v>
      </c>
      <c r="D11" s="90" t="s">
        <v>271</v>
      </c>
      <c r="E11" s="90" t="s">
        <v>107</v>
      </c>
      <c r="F11" s="90" t="s">
        <v>151</v>
      </c>
      <c r="G11" s="90" t="s">
        <v>148</v>
      </c>
      <c r="H11" s="90" t="s">
        <v>249</v>
      </c>
      <c r="I11" s="90" t="s">
        <v>113</v>
      </c>
      <c r="J11" s="90" t="s">
        <v>113</v>
      </c>
      <c r="K11" s="90" t="s">
        <v>108</v>
      </c>
      <c r="L11" s="90" t="s">
        <v>112</v>
      </c>
      <c r="M11" s="90" t="s">
        <v>106</v>
      </c>
      <c r="N11" s="90" t="s">
        <v>267</v>
      </c>
      <c r="O11" s="90" t="s">
        <v>112</v>
      </c>
      <c r="P11" s="90" t="s">
        <v>112</v>
      </c>
      <c r="Q11" s="90" t="s">
        <v>112</v>
      </c>
      <c r="R11" s="90" t="s">
        <v>124</v>
      </c>
      <c r="S11" s="90" t="s">
        <v>306</v>
      </c>
      <c r="T11" s="90" t="s">
        <v>188</v>
      </c>
      <c r="U11" s="90" t="s">
        <v>116</v>
      </c>
      <c r="V11" s="90" t="s">
        <v>115</v>
      </c>
      <c r="W11" s="90" t="s">
        <v>205</v>
      </c>
      <c r="X11" s="90" t="s">
        <v>106</v>
      </c>
      <c r="Y11" s="90" t="s">
        <v>151</v>
      </c>
      <c r="Z11" s="90" t="s">
        <v>120</v>
      </c>
      <c r="AA11" s="90" t="s">
        <v>271</v>
      </c>
      <c r="AB11" s="90" t="s">
        <v>249</v>
      </c>
      <c r="AC11" s="90" t="s">
        <v>119</v>
      </c>
      <c r="AD11" s="90" t="s">
        <v>122</v>
      </c>
      <c r="AE11" s="90" t="s">
        <v>267</v>
      </c>
      <c r="AF11" s="90" t="s">
        <v>253</v>
      </c>
      <c r="AG11" s="90" t="s">
        <v>170</v>
      </c>
      <c r="AH11" s="90" t="s">
        <v>147</v>
      </c>
      <c r="AI11" s="90" t="s">
        <v>146</v>
      </c>
      <c r="AJ11" s="90" t="s">
        <v>255</v>
      </c>
    </row>
    <row r="12" spans="1:36" ht="19.95" customHeight="1" x14ac:dyDescent="0.35">
      <c r="A12" s="87" t="s">
        <v>75</v>
      </c>
      <c r="B12" s="88" t="s">
        <v>344</v>
      </c>
      <c r="C12" s="88" t="s">
        <v>345</v>
      </c>
      <c r="D12" s="88" t="s">
        <v>88</v>
      </c>
      <c r="E12" s="88" t="s">
        <v>315</v>
      </c>
      <c r="F12" s="88" t="s">
        <v>72</v>
      </c>
      <c r="G12" s="88" t="s">
        <v>174</v>
      </c>
      <c r="H12" s="88" t="s">
        <v>134</v>
      </c>
      <c r="I12" s="88" t="s">
        <v>244</v>
      </c>
      <c r="J12" s="88" t="s">
        <v>191</v>
      </c>
      <c r="K12" s="88" t="s">
        <v>135</v>
      </c>
      <c r="L12" s="88" t="s">
        <v>314</v>
      </c>
      <c r="M12" s="88" t="s">
        <v>133</v>
      </c>
      <c r="N12" s="88" t="s">
        <v>173</v>
      </c>
      <c r="O12" s="88" t="s">
        <v>132</v>
      </c>
      <c r="P12" s="88" t="s">
        <v>331</v>
      </c>
      <c r="Q12" s="88" t="s">
        <v>40</v>
      </c>
      <c r="R12" s="88" t="s">
        <v>71</v>
      </c>
      <c r="S12" s="88" t="s">
        <v>244</v>
      </c>
      <c r="T12" s="88" t="s">
        <v>161</v>
      </c>
      <c r="U12" s="88" t="s">
        <v>40</v>
      </c>
      <c r="V12" s="88" t="s">
        <v>72</v>
      </c>
      <c r="W12" s="88" t="s">
        <v>42</v>
      </c>
      <c r="X12" s="88" t="s">
        <v>102</v>
      </c>
      <c r="Y12" s="88" t="s">
        <v>101</v>
      </c>
      <c r="Z12" s="88" t="s">
        <v>99</v>
      </c>
      <c r="AA12" s="88" t="s">
        <v>161</v>
      </c>
      <c r="AB12" s="88" t="s">
        <v>143</v>
      </c>
      <c r="AC12" s="88" t="s">
        <v>280</v>
      </c>
      <c r="AD12" s="88" t="s">
        <v>174</v>
      </c>
      <c r="AE12" s="88" t="s">
        <v>104</v>
      </c>
      <c r="AF12" s="88" t="s">
        <v>346</v>
      </c>
      <c r="AG12" s="88" t="s">
        <v>90</v>
      </c>
      <c r="AH12" s="88" t="s">
        <v>39</v>
      </c>
      <c r="AI12" s="88" t="s">
        <v>102</v>
      </c>
      <c r="AJ12" s="88" t="s">
        <v>185</v>
      </c>
    </row>
    <row r="13" spans="1:36" ht="19.95" customHeight="1" x14ac:dyDescent="0.35">
      <c r="A13" s="89" t="s">
        <v>281</v>
      </c>
      <c r="B13" s="90" t="s">
        <v>114</v>
      </c>
      <c r="C13" s="90" t="s">
        <v>114</v>
      </c>
      <c r="D13" s="90" t="s">
        <v>114</v>
      </c>
      <c r="E13" s="90" t="s">
        <v>146</v>
      </c>
      <c r="F13" s="90" t="s">
        <v>111</v>
      </c>
      <c r="G13" s="90" t="s">
        <v>152</v>
      </c>
      <c r="H13" s="90" t="s">
        <v>146</v>
      </c>
      <c r="I13" s="90" t="s">
        <v>271</v>
      </c>
      <c r="J13" s="90" t="s">
        <v>111</v>
      </c>
      <c r="K13" s="90" t="s">
        <v>111</v>
      </c>
      <c r="L13" s="90" t="s">
        <v>249</v>
      </c>
      <c r="M13" s="90" t="s">
        <v>106</v>
      </c>
      <c r="N13" s="90" t="s">
        <v>114</v>
      </c>
      <c r="O13" s="90" t="s">
        <v>113</v>
      </c>
      <c r="P13" s="90" t="s">
        <v>152</v>
      </c>
      <c r="Q13" s="90" t="s">
        <v>151</v>
      </c>
      <c r="R13" s="90" t="s">
        <v>188</v>
      </c>
      <c r="S13" s="90" t="s">
        <v>106</v>
      </c>
      <c r="T13" s="90" t="s">
        <v>147</v>
      </c>
      <c r="U13" s="90" t="s">
        <v>112</v>
      </c>
      <c r="V13" s="90" t="s">
        <v>251</v>
      </c>
      <c r="W13" s="90" t="s">
        <v>106</v>
      </c>
      <c r="X13" s="90" t="s">
        <v>147</v>
      </c>
      <c r="Y13" s="90" t="s">
        <v>248</v>
      </c>
      <c r="Z13" s="90" t="s">
        <v>125</v>
      </c>
      <c r="AA13" s="90" t="s">
        <v>347</v>
      </c>
      <c r="AB13" s="90" t="s">
        <v>120</v>
      </c>
      <c r="AC13" s="90" t="s">
        <v>147</v>
      </c>
      <c r="AD13" s="90" t="s">
        <v>152</v>
      </c>
      <c r="AE13" s="90" t="s">
        <v>113</v>
      </c>
      <c r="AF13" s="90" t="s">
        <v>106</v>
      </c>
      <c r="AG13" s="90" t="s">
        <v>125</v>
      </c>
      <c r="AH13" s="90" t="s">
        <v>151</v>
      </c>
      <c r="AI13" s="90" t="s">
        <v>112</v>
      </c>
      <c r="AJ13" s="90" t="s">
        <v>108</v>
      </c>
    </row>
    <row r="14" spans="1:36" ht="19.95" customHeight="1" x14ac:dyDescent="0.35">
      <c r="A14" s="87" t="s">
        <v>85</v>
      </c>
      <c r="B14" s="88" t="s">
        <v>348</v>
      </c>
      <c r="C14" s="88" t="s">
        <v>328</v>
      </c>
      <c r="D14" s="88" t="s">
        <v>312</v>
      </c>
      <c r="E14" s="88" t="s">
        <v>280</v>
      </c>
      <c r="F14" s="88" t="s">
        <v>315</v>
      </c>
      <c r="G14" s="88" t="s">
        <v>41</v>
      </c>
      <c r="H14" s="88" t="s">
        <v>91</v>
      </c>
      <c r="I14" s="88" t="s">
        <v>263</v>
      </c>
      <c r="J14" s="88" t="s">
        <v>305</v>
      </c>
      <c r="K14" s="88" t="s">
        <v>329</v>
      </c>
      <c r="L14" s="88" t="s">
        <v>87</v>
      </c>
      <c r="M14" s="88" t="s">
        <v>39</v>
      </c>
      <c r="N14" s="88" t="s">
        <v>176</v>
      </c>
      <c r="O14" s="88" t="s">
        <v>45</v>
      </c>
      <c r="P14" s="88" t="s">
        <v>135</v>
      </c>
      <c r="Q14" s="88" t="s">
        <v>313</v>
      </c>
      <c r="R14" s="88" t="s">
        <v>284</v>
      </c>
      <c r="S14" s="88" t="s">
        <v>71</v>
      </c>
      <c r="T14" s="88" t="s">
        <v>139</v>
      </c>
      <c r="U14" s="88" t="s">
        <v>179</v>
      </c>
      <c r="V14" s="88" t="s">
        <v>70</v>
      </c>
      <c r="W14" s="88" t="s">
        <v>102</v>
      </c>
      <c r="X14" s="88" t="s">
        <v>99</v>
      </c>
      <c r="Y14" s="88" t="s">
        <v>104</v>
      </c>
      <c r="Z14" s="88" t="s">
        <v>99</v>
      </c>
      <c r="AA14" s="88" t="s">
        <v>99</v>
      </c>
      <c r="AB14" s="88" t="s">
        <v>96</v>
      </c>
      <c r="AC14" s="88" t="s">
        <v>276</v>
      </c>
      <c r="AD14" s="88" t="s">
        <v>139</v>
      </c>
      <c r="AE14" s="88" t="s">
        <v>102</v>
      </c>
      <c r="AF14" s="88" t="s">
        <v>75</v>
      </c>
      <c r="AG14" s="88" t="s">
        <v>349</v>
      </c>
      <c r="AH14" s="88" t="s">
        <v>75</v>
      </c>
      <c r="AI14" s="88" t="s">
        <v>102</v>
      </c>
      <c r="AJ14" s="88" t="s">
        <v>176</v>
      </c>
    </row>
    <row r="15" spans="1:36" ht="19.95" customHeight="1" x14ac:dyDescent="0.35">
      <c r="A15" s="89" t="s">
        <v>266</v>
      </c>
      <c r="B15" s="90" t="s">
        <v>114</v>
      </c>
      <c r="C15" s="90" t="s">
        <v>148</v>
      </c>
      <c r="D15" s="90" t="s">
        <v>151</v>
      </c>
      <c r="E15" s="90" t="s">
        <v>146</v>
      </c>
      <c r="F15" s="90" t="s">
        <v>107</v>
      </c>
      <c r="G15" s="90" t="s">
        <v>122</v>
      </c>
      <c r="H15" s="90" t="s">
        <v>152</v>
      </c>
      <c r="I15" s="90" t="s">
        <v>107</v>
      </c>
      <c r="J15" s="90" t="s">
        <v>112</v>
      </c>
      <c r="K15" s="90" t="s">
        <v>151</v>
      </c>
      <c r="L15" s="90" t="s">
        <v>151</v>
      </c>
      <c r="M15" s="90" t="s">
        <v>146</v>
      </c>
      <c r="N15" s="90" t="s">
        <v>115</v>
      </c>
      <c r="O15" s="90" t="s">
        <v>151</v>
      </c>
      <c r="P15" s="90" t="s">
        <v>106</v>
      </c>
      <c r="Q15" s="90" t="s">
        <v>107</v>
      </c>
      <c r="R15" s="90" t="s">
        <v>255</v>
      </c>
      <c r="S15" s="90" t="s">
        <v>188</v>
      </c>
      <c r="T15" s="90" t="s">
        <v>148</v>
      </c>
      <c r="U15" s="90" t="s">
        <v>170</v>
      </c>
      <c r="V15" s="90" t="s">
        <v>113</v>
      </c>
      <c r="W15" s="90" t="s">
        <v>119</v>
      </c>
      <c r="X15" s="90" t="s">
        <v>123</v>
      </c>
      <c r="Y15" s="90" t="s">
        <v>271</v>
      </c>
      <c r="Z15" s="90" t="s">
        <v>151</v>
      </c>
      <c r="AA15" s="90" t="s">
        <v>119</v>
      </c>
      <c r="AB15" s="90" t="s">
        <v>149</v>
      </c>
      <c r="AC15" s="90" t="s">
        <v>248</v>
      </c>
      <c r="AD15" s="90" t="s">
        <v>151</v>
      </c>
      <c r="AE15" s="90" t="s">
        <v>115</v>
      </c>
      <c r="AF15" s="90" t="s">
        <v>168</v>
      </c>
      <c r="AG15" s="90" t="s">
        <v>269</v>
      </c>
      <c r="AH15" s="90" t="s">
        <v>115</v>
      </c>
      <c r="AI15" s="90" t="s">
        <v>106</v>
      </c>
      <c r="AJ15" s="90" t="s">
        <v>168</v>
      </c>
    </row>
    <row r="16" spans="1:36" ht="19.95" customHeight="1" x14ac:dyDescent="0.35">
      <c r="A16" s="87" t="s">
        <v>195</v>
      </c>
      <c r="B16" s="88" t="s">
        <v>350</v>
      </c>
      <c r="C16" s="88" t="s">
        <v>49</v>
      </c>
      <c r="D16" s="88" t="s">
        <v>175</v>
      </c>
      <c r="E16" s="88" t="s">
        <v>313</v>
      </c>
      <c r="F16" s="88" t="s">
        <v>262</v>
      </c>
      <c r="G16" s="88" t="s">
        <v>160</v>
      </c>
      <c r="H16" s="88" t="s">
        <v>96</v>
      </c>
      <c r="I16" s="88" t="s">
        <v>142</v>
      </c>
      <c r="J16" s="88" t="s">
        <v>262</v>
      </c>
      <c r="K16" s="88" t="s">
        <v>244</v>
      </c>
      <c r="L16" s="88" t="s">
        <v>70</v>
      </c>
      <c r="M16" s="88" t="s">
        <v>79</v>
      </c>
      <c r="N16" s="88" t="s">
        <v>98</v>
      </c>
      <c r="O16" s="88" t="s">
        <v>41</v>
      </c>
      <c r="P16" s="88" t="s">
        <v>134</v>
      </c>
      <c r="Q16" s="88" t="s">
        <v>39</v>
      </c>
      <c r="R16" s="88" t="s">
        <v>337</v>
      </c>
      <c r="S16" s="88" t="s">
        <v>101</v>
      </c>
      <c r="T16" s="88" t="s">
        <v>142</v>
      </c>
      <c r="U16" s="88" t="s">
        <v>97</v>
      </c>
      <c r="V16" s="88" t="s">
        <v>143</v>
      </c>
      <c r="W16" s="88" t="s">
        <v>97</v>
      </c>
      <c r="X16" s="88" t="s">
        <v>97</v>
      </c>
      <c r="Y16" s="88" t="s">
        <v>97</v>
      </c>
      <c r="Z16" s="88" t="s">
        <v>143</v>
      </c>
      <c r="AA16" s="88" t="s">
        <v>97</v>
      </c>
      <c r="AB16" s="88" t="s">
        <v>143</v>
      </c>
      <c r="AC16" s="88" t="s">
        <v>340</v>
      </c>
      <c r="AD16" s="88" t="s">
        <v>142</v>
      </c>
      <c r="AE16" s="88" t="s">
        <v>143</v>
      </c>
      <c r="AF16" s="88" t="s">
        <v>142</v>
      </c>
      <c r="AG16" s="88" t="s">
        <v>314</v>
      </c>
      <c r="AH16" s="88" t="s">
        <v>75</v>
      </c>
      <c r="AI16" s="88" t="s">
        <v>143</v>
      </c>
      <c r="AJ16" s="88" t="s">
        <v>102</v>
      </c>
    </row>
    <row r="17" spans="1:36" ht="19.95" customHeight="1" x14ac:dyDescent="0.35">
      <c r="A17" s="89" t="s">
        <v>287</v>
      </c>
      <c r="B17" s="90" t="s">
        <v>122</v>
      </c>
      <c r="C17" s="90" t="s">
        <v>122</v>
      </c>
      <c r="D17" s="90" t="s">
        <v>122</v>
      </c>
      <c r="E17" s="90" t="s">
        <v>125</v>
      </c>
      <c r="F17" s="90" t="s">
        <v>152</v>
      </c>
      <c r="G17" s="90" t="s">
        <v>125</v>
      </c>
      <c r="H17" s="90" t="s">
        <v>127</v>
      </c>
      <c r="I17" s="90" t="s">
        <v>119</v>
      </c>
      <c r="J17" s="90" t="s">
        <v>123</v>
      </c>
      <c r="K17" s="90" t="s">
        <v>125</v>
      </c>
      <c r="L17" s="90" t="s">
        <v>181</v>
      </c>
      <c r="M17" s="90" t="s">
        <v>168</v>
      </c>
      <c r="N17" s="90" t="s">
        <v>119</v>
      </c>
      <c r="O17" s="90" t="s">
        <v>115</v>
      </c>
      <c r="P17" s="90" t="s">
        <v>149</v>
      </c>
      <c r="Q17" s="90" t="s">
        <v>107</v>
      </c>
      <c r="R17" s="90" t="s">
        <v>248</v>
      </c>
      <c r="S17" s="90" t="s">
        <v>120</v>
      </c>
      <c r="T17" s="90" t="s">
        <v>188</v>
      </c>
      <c r="U17" s="90" t="s">
        <v>121</v>
      </c>
      <c r="V17" s="90" t="s">
        <v>124</v>
      </c>
      <c r="W17" s="90" t="s">
        <v>121</v>
      </c>
      <c r="X17" s="90" t="s">
        <v>124</v>
      </c>
      <c r="Y17" s="90" t="s">
        <v>121</v>
      </c>
      <c r="Z17" s="90" t="s">
        <v>181</v>
      </c>
      <c r="AA17" s="90" t="s">
        <v>121</v>
      </c>
      <c r="AB17" s="90" t="s">
        <v>119</v>
      </c>
      <c r="AC17" s="90" t="s">
        <v>107</v>
      </c>
      <c r="AD17" s="90" t="s">
        <v>119</v>
      </c>
      <c r="AE17" s="90" t="s">
        <v>120</v>
      </c>
      <c r="AF17" s="90" t="s">
        <v>124</v>
      </c>
      <c r="AG17" s="90" t="s">
        <v>148</v>
      </c>
      <c r="AH17" s="90" t="s">
        <v>149</v>
      </c>
      <c r="AI17" s="90" t="s">
        <v>122</v>
      </c>
      <c r="AJ17" s="90" t="s">
        <v>124</v>
      </c>
    </row>
    <row r="18" spans="1:36" ht="19.95" customHeight="1" x14ac:dyDescent="0.35">
      <c r="A18" s="87" t="s">
        <v>45</v>
      </c>
      <c r="B18" s="88" t="s">
        <v>280</v>
      </c>
      <c r="C18" s="88" t="s">
        <v>165</v>
      </c>
      <c r="D18" s="88" t="s">
        <v>69</v>
      </c>
      <c r="E18" s="88" t="s">
        <v>71</v>
      </c>
      <c r="F18" s="88" t="s">
        <v>98</v>
      </c>
      <c r="G18" s="88" t="s">
        <v>141</v>
      </c>
      <c r="H18" s="88" t="s">
        <v>163</v>
      </c>
      <c r="I18" s="88" t="s">
        <v>142</v>
      </c>
      <c r="J18" s="88" t="s">
        <v>184</v>
      </c>
      <c r="K18" s="88" t="s">
        <v>75</v>
      </c>
      <c r="L18" s="88" t="s">
        <v>163</v>
      </c>
      <c r="M18" s="88" t="s">
        <v>98</v>
      </c>
      <c r="N18" s="88" t="s">
        <v>141</v>
      </c>
      <c r="O18" s="88" t="s">
        <v>184</v>
      </c>
      <c r="P18" s="88" t="s">
        <v>163</v>
      </c>
      <c r="Q18" s="88" t="s">
        <v>99</v>
      </c>
      <c r="R18" s="88" t="s">
        <v>142</v>
      </c>
      <c r="S18" s="88" t="s">
        <v>104</v>
      </c>
      <c r="T18" s="88" t="s">
        <v>163</v>
      </c>
      <c r="U18" s="88" t="s">
        <v>102</v>
      </c>
      <c r="V18" s="88" t="s">
        <v>104</v>
      </c>
      <c r="W18" s="88" t="s">
        <v>102</v>
      </c>
      <c r="X18" s="88" t="s">
        <v>101</v>
      </c>
      <c r="Y18" s="88" t="s">
        <v>99</v>
      </c>
      <c r="Z18" s="88" t="s">
        <v>101</v>
      </c>
      <c r="AA18" s="88" t="s">
        <v>97</v>
      </c>
      <c r="AB18" s="88" t="s">
        <v>101</v>
      </c>
      <c r="AC18" s="88" t="s">
        <v>161</v>
      </c>
      <c r="AD18" s="88" t="s">
        <v>184</v>
      </c>
      <c r="AE18" s="88" t="s">
        <v>101</v>
      </c>
      <c r="AF18" s="88" t="s">
        <v>163</v>
      </c>
      <c r="AG18" s="88" t="s">
        <v>71</v>
      </c>
      <c r="AH18" s="88" t="s">
        <v>40</v>
      </c>
      <c r="AI18" s="88" t="s">
        <v>97</v>
      </c>
      <c r="AJ18" s="88" t="s">
        <v>138</v>
      </c>
    </row>
    <row r="19" spans="1:36" ht="19.95" customHeight="1" x14ac:dyDescent="0.35">
      <c r="A19" s="89" t="s">
        <v>288</v>
      </c>
      <c r="B19" s="90" t="s">
        <v>188</v>
      </c>
      <c r="C19" s="90" t="s">
        <v>168</v>
      </c>
      <c r="D19" s="90" t="s">
        <v>119</v>
      </c>
      <c r="E19" s="90" t="s">
        <v>119</v>
      </c>
      <c r="F19" s="90" t="s">
        <v>119</v>
      </c>
      <c r="G19" s="90" t="s">
        <v>170</v>
      </c>
      <c r="H19" s="90" t="s">
        <v>181</v>
      </c>
      <c r="I19" s="90" t="s">
        <v>119</v>
      </c>
      <c r="J19" s="90" t="s">
        <v>119</v>
      </c>
      <c r="K19" s="90" t="s">
        <v>168</v>
      </c>
      <c r="L19" s="90" t="s">
        <v>119</v>
      </c>
      <c r="M19" s="90" t="s">
        <v>188</v>
      </c>
      <c r="N19" s="90" t="s">
        <v>168</v>
      </c>
      <c r="O19" s="90" t="s">
        <v>122</v>
      </c>
      <c r="P19" s="90" t="s">
        <v>119</v>
      </c>
      <c r="Q19" s="90" t="s">
        <v>124</v>
      </c>
      <c r="R19" s="90" t="s">
        <v>120</v>
      </c>
      <c r="S19" s="90" t="s">
        <v>127</v>
      </c>
      <c r="T19" s="90" t="s">
        <v>181</v>
      </c>
      <c r="U19" s="90" t="s">
        <v>127</v>
      </c>
      <c r="V19" s="90" t="s">
        <v>168</v>
      </c>
      <c r="W19" s="90" t="s">
        <v>119</v>
      </c>
      <c r="X19" s="90" t="s">
        <v>153</v>
      </c>
      <c r="Y19" s="90" t="s">
        <v>115</v>
      </c>
      <c r="Z19" s="90" t="s">
        <v>330</v>
      </c>
      <c r="AA19" s="90" t="s">
        <v>121</v>
      </c>
      <c r="AB19" s="90" t="s">
        <v>146</v>
      </c>
      <c r="AC19" s="90" t="s">
        <v>188</v>
      </c>
      <c r="AD19" s="90" t="s">
        <v>123</v>
      </c>
      <c r="AE19" s="90" t="s">
        <v>108</v>
      </c>
      <c r="AF19" s="90" t="s">
        <v>127</v>
      </c>
      <c r="AG19" s="90" t="s">
        <v>120</v>
      </c>
      <c r="AH19" s="90" t="s">
        <v>149</v>
      </c>
      <c r="AI19" s="90" t="s">
        <v>120</v>
      </c>
      <c r="AJ19" s="90" t="s">
        <v>119</v>
      </c>
    </row>
  </sheetData>
  <sheetProtection algorithmName="SHA-512" hashValue="2ovTFjmt+bT9vOC84SCc4kwjZ/+JuAEeRFOiB9O7SQxOP7ws7gFurYdetDe+L9yP1Q90L3dZgh70Vtlv6bihnQ==" saltValue="movivwt85zzLEn0fsifmf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FRONTPAGEINTRODUCTION</vt:lpstr>
      <vt:lpstr>Contents</vt:lpstr>
      <vt:lpstr>HeadlineResults</vt:lpstr>
      <vt:lpstr>MAINPollQuestion1ExcUndecs</vt:lpstr>
      <vt:lpstr>MAINPollQuestion1IncUndecs</vt:lpstr>
      <vt:lpstr>Q2.1</vt:lpstr>
      <vt:lpstr>Q2.2</vt:lpstr>
      <vt:lpstr>Q2.3</vt:lpstr>
      <vt:lpstr>Q2.4</vt:lpstr>
      <vt:lpstr>Q2.5</vt:lpstr>
      <vt:lpstr>Q2.6</vt:lpstr>
      <vt:lpstr>Q2.7</vt:lpstr>
      <vt:lpstr>Q2.8</vt:lpstr>
      <vt:lpstr>Q2.9</vt:lpstr>
      <vt:lpstr>Q2.10</vt:lpstr>
      <vt:lpstr>Q3</vt:lpstr>
      <vt:lpstr>Q4</vt:lpstr>
      <vt:lpstr>Q5.1</vt:lpstr>
      <vt:lpstr>Q5.2</vt:lpstr>
      <vt:lpstr>Q5.3</vt:lpstr>
      <vt:lpstr>Q5.4</vt:lpstr>
      <vt:lpstr>Q5.5</vt:lpstr>
      <vt:lpstr>Q5.6</vt:lpstr>
      <vt:lpstr>Q5.7</vt:lpstr>
      <vt:lpstr>Q5.8</vt:lpstr>
      <vt:lpstr>Q5.9</vt:lpstr>
      <vt:lpstr>Q6</vt:lpstr>
      <vt:lpstr>Q7</vt:lpstr>
      <vt:lpstr>Q8</vt:lpstr>
      <vt:lpstr>Q9</vt:lpstr>
      <vt:lpstr>Q10</vt:lpstr>
      <vt:lpstr>Q11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2025-02-18T20:57:20Z</dcterms:created>
  <dcterms:modified xsi:type="dcterms:W3CDTF">2025-05-28T23:03:46Z</dcterms:modified>
</cp:coreProperties>
</file>