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User\Desktop\LucidTalkN - 2\1BelTel&amp;SUNPollProjects\1-2025Polls\BelTelOct25Trkr\"/>
    </mc:Choice>
  </mc:AlternateContent>
  <xr:revisionPtr revIDLastSave="0" documentId="13_ncr:1_{92DE11B8-2C15-4D16-AB65-D743E669A809}" xr6:coauthVersionLast="47" xr6:coauthVersionMax="47" xr10:uidLastSave="{00000000-0000-0000-0000-000000000000}"/>
  <workbookProtection workbookAlgorithmName="SHA-512" workbookHashValue="eTXIE8CMlfHKAyAorCYJsrZVtF5WcfrHqVBiNwvZg4PRXeWNhhhf0HMF2seb6AGhor9AG0rjO5X7Qkmv0aYMSw==" workbookSaltValue="cFObYydFWg+FdXjEwbvANQ==" workbookSpinCount="100000" lockStructure="1"/>
  <bookViews>
    <workbookView xWindow="1152" yWindow="1152" windowWidth="20868" windowHeight="10896" xr2:uid="{00000000-000D-0000-FFFF-FFFF00000000}"/>
  </bookViews>
  <sheets>
    <sheet name="FRONTPAGEINTRODUCTION" sheetId="27" r:id="rId1"/>
    <sheet name="Contents" sheetId="28" r:id="rId2"/>
    <sheet name="MAINPollQuestion1ExcNVsUndecs" sheetId="26" r:id="rId3"/>
    <sheet name="MAINPollQuestion1IncNVsUndecs" sheetId="4" r:id="rId4"/>
    <sheet name="Q1a" sheetId="5" r:id="rId5"/>
    <sheet name="Q1b" sheetId="6" r:id="rId6"/>
    <sheet name="Q2" sheetId="7" r:id="rId7"/>
    <sheet name="Q3" sheetId="8" r:id="rId8"/>
    <sheet name="Q4" sheetId="9" r:id="rId9"/>
    <sheet name="Q5" sheetId="10" r:id="rId10"/>
    <sheet name="Q6" sheetId="11" r:id="rId11"/>
    <sheet name="Q7" sheetId="12" r:id="rId12"/>
    <sheet name="Q7a.1" sheetId="13" r:id="rId13"/>
    <sheet name="Q7a.2" sheetId="14" r:id="rId14"/>
    <sheet name="Q7a.3" sheetId="15" r:id="rId15"/>
    <sheet name="Q7a.4" sheetId="16" r:id="rId16"/>
    <sheet name="Q7a.5" sheetId="17" r:id="rId17"/>
    <sheet name="Q7a.6" sheetId="18" r:id="rId18"/>
    <sheet name="Q7a.7" sheetId="19" r:id="rId19"/>
    <sheet name="Q7a.8" sheetId="20" r:id="rId20"/>
  </sheets>
  <calcPr calcId="181029"/>
</workbook>
</file>

<file path=xl/calcChain.xml><?xml version="1.0" encoding="utf-8"?>
<calcChain xmlns="http://schemas.openxmlformats.org/spreadsheetml/2006/main">
  <c r="B12" i="20" l="1"/>
  <c r="B12" i="19"/>
  <c r="B12" i="18"/>
  <c r="B12" i="17"/>
  <c r="B12" i="16"/>
  <c r="B12" i="15"/>
  <c r="B12" i="14"/>
  <c r="B12" i="13"/>
  <c r="B14" i="12"/>
  <c r="B16" i="6"/>
  <c r="B16" i="5"/>
  <c r="C22" i="28"/>
  <c r="C24" i="28"/>
  <c r="C23" i="28"/>
  <c r="C21" i="28"/>
  <c r="C20" i="28"/>
  <c r="C19" i="28"/>
  <c r="C18" i="28"/>
  <c r="C17" i="28"/>
  <c r="C16" i="28"/>
  <c r="C15" i="28"/>
  <c r="C14" i="28"/>
  <c r="C13" i="28"/>
  <c r="C12" i="28"/>
  <c r="C11" i="28"/>
  <c r="C10" i="28"/>
  <c r="C9" i="28"/>
  <c r="A1" i="6"/>
  <c r="A1" i="5"/>
  <c r="A1" i="20"/>
  <c r="A1" i="19"/>
  <c r="A1" i="18"/>
  <c r="A1" i="17"/>
  <c r="A1" i="16"/>
  <c r="A1" i="15"/>
  <c r="A1" i="14"/>
  <c r="A1" i="13"/>
  <c r="A1" i="12"/>
  <c r="A1" i="11"/>
  <c r="B18" i="10"/>
  <c r="A1" i="10"/>
  <c r="B18" i="9"/>
  <c r="A1" i="9"/>
  <c r="B14" i="8"/>
  <c r="A1" i="8"/>
  <c r="B14" i="7"/>
  <c r="A1" i="7"/>
  <c r="C10" i="26"/>
  <c r="C8" i="26"/>
  <c r="A1" i="26"/>
  <c r="A1" i="4" l="1"/>
  <c r="C8" i="28"/>
  <c r="C7" i="28"/>
  <c r="C5" i="28"/>
  <c r="B16" i="11" l="1"/>
  <c r="B28" i="26" l="1"/>
</calcChain>
</file>

<file path=xl/sharedStrings.xml><?xml version="1.0" encoding="utf-8"?>
<sst xmlns="http://schemas.openxmlformats.org/spreadsheetml/2006/main" count="7187" uniqueCount="634">
  <si>
    <t>Contents</t>
  </si>
  <si>
    <t>Female</t>
  </si>
  <si>
    <t>Male</t>
  </si>
  <si>
    <t>Sinn Fein</t>
  </si>
  <si>
    <t>DUP</t>
  </si>
  <si>
    <t>Alliance</t>
  </si>
  <si>
    <t>UUP</t>
  </si>
  <si>
    <t>SDLP</t>
  </si>
  <si>
    <t>TUV</t>
  </si>
  <si>
    <t>Green</t>
  </si>
  <si>
    <t>Aontu</t>
  </si>
  <si>
    <t>PBP</t>
  </si>
  <si>
    <t>Catholic</t>
  </si>
  <si>
    <t>No Religion</t>
  </si>
  <si>
    <t>Protestant</t>
  </si>
  <si>
    <t>Unweighted</t>
  </si>
  <si>
    <t>1050</t>
  </si>
  <si>
    <t>411</t>
  </si>
  <si>
    <t>639</t>
  </si>
  <si>
    <t>252</t>
  </si>
  <si>
    <t>179</t>
  </si>
  <si>
    <t>185</t>
  </si>
  <si>
    <t>186</t>
  </si>
  <si>
    <t>248</t>
  </si>
  <si>
    <t>428</t>
  </si>
  <si>
    <t>277</t>
  </si>
  <si>
    <t>345</t>
  </si>
  <si>
    <t>155</t>
  </si>
  <si>
    <t>337</t>
  </si>
  <si>
    <t>126</t>
  </si>
  <si>
    <t>304</t>
  </si>
  <si>
    <t>128</t>
  </si>
  <si>
    <t>208</t>
  </si>
  <si>
    <t>129</t>
  </si>
  <si>
    <t>182</t>
  </si>
  <si>
    <t>135</t>
  </si>
  <si>
    <t>102</t>
  </si>
  <si>
    <t>145</t>
  </si>
  <si>
    <t>45</t>
  </si>
  <si>
    <t>21</t>
  </si>
  <si>
    <t>15</t>
  </si>
  <si>
    <t>20</t>
  </si>
  <si>
    <t>48</t>
  </si>
  <si>
    <t>363</t>
  </si>
  <si>
    <t>218</t>
  </si>
  <si>
    <t>421</t>
  </si>
  <si>
    <t>366</t>
  </si>
  <si>
    <t>224</t>
  </si>
  <si>
    <t>39</t>
  </si>
  <si>
    <t>Weighted</t>
  </si>
  <si>
    <t>1049</t>
  </si>
  <si>
    <t>509</t>
  </si>
  <si>
    <t>541</t>
  </si>
  <si>
    <t>279</t>
  </si>
  <si>
    <t>188</t>
  </si>
  <si>
    <t>166</t>
  </si>
  <si>
    <t>194</t>
  </si>
  <si>
    <t>395</t>
  </si>
  <si>
    <t>413</t>
  </si>
  <si>
    <t>244</t>
  </si>
  <si>
    <t>210</t>
  </si>
  <si>
    <t>247</t>
  </si>
  <si>
    <t>158</t>
  </si>
  <si>
    <t>257</t>
  </si>
  <si>
    <t>177</t>
  </si>
  <si>
    <t>264</t>
  </si>
  <si>
    <t>143</t>
  </si>
  <si>
    <t>117</t>
  </si>
  <si>
    <t>92</t>
  </si>
  <si>
    <t>88</t>
  </si>
  <si>
    <t>22</t>
  </si>
  <si>
    <t>18</t>
  </si>
  <si>
    <t>12</t>
  </si>
  <si>
    <t>36</t>
  </si>
  <si>
    <t>35</t>
  </si>
  <si>
    <t>390</t>
  </si>
  <si>
    <t>181</t>
  </si>
  <si>
    <t>38</t>
  </si>
  <si>
    <t>441</t>
  </si>
  <si>
    <t>386</t>
  </si>
  <si>
    <t>209</t>
  </si>
  <si>
    <t>14</t>
  </si>
  <si>
    <t>442</t>
  </si>
  <si>
    <t>111</t>
  </si>
  <si>
    <t>146</t>
  </si>
  <si>
    <t>52</t>
  </si>
  <si>
    <t>60</t>
  </si>
  <si>
    <t>61</t>
  </si>
  <si>
    <t>46</t>
  </si>
  <si>
    <t>107</t>
  </si>
  <si>
    <t>0</t>
  </si>
  <si>
    <t>74</t>
  </si>
  <si>
    <t>50</t>
  </si>
  <si>
    <t>33</t>
  </si>
  <si>
    <t>29</t>
  </si>
  <si>
    <t>25</t>
  </si>
  <si>
    <t>19</t>
  </si>
  <si>
    <t>3</t>
  </si>
  <si>
    <t>4</t>
  </si>
  <si>
    <t>6</t>
  </si>
  <si>
    <t>13</t>
  </si>
  <si>
    <t>34</t>
  </si>
  <si>
    <t>97</t>
  </si>
  <si>
    <t>90</t>
  </si>
  <si>
    <t>65</t>
  </si>
  <si>
    <t>98</t>
  </si>
  <si>
    <t>24%</t>
  </si>
  <si>
    <t>22%</t>
  </si>
  <si>
    <t>27%</t>
  </si>
  <si>
    <t>19%</t>
  </si>
  <si>
    <t>17%</t>
  </si>
  <si>
    <t>32%</t>
  </si>
  <si>
    <t>37%</t>
  </si>
  <si>
    <t>23%</t>
  </si>
  <si>
    <t>25%</t>
  </si>
  <si>
    <t>20%</t>
  </si>
  <si>
    <t>0%</t>
  </si>
  <si>
    <t>100%</t>
  </si>
  <si>
    <t>28%</t>
  </si>
  <si>
    <t>12%</t>
  </si>
  <si>
    <t>1%</t>
  </si>
  <si>
    <t>36%</t>
  </si>
  <si>
    <t>51%</t>
  </si>
  <si>
    <t>31%</t>
  </si>
  <si>
    <t>30%</t>
  </si>
  <si>
    <t>120</t>
  </si>
  <si>
    <t>59</t>
  </si>
  <si>
    <t>66</t>
  </si>
  <si>
    <t>58</t>
  </si>
  <si>
    <t>31</t>
  </si>
  <si>
    <t>105</t>
  </si>
  <si>
    <t>85</t>
  </si>
  <si>
    <t>56</t>
  </si>
  <si>
    <t>1</t>
  </si>
  <si>
    <t>11</t>
  </si>
  <si>
    <t>68</t>
  </si>
  <si>
    <t>8</t>
  </si>
  <si>
    <t>5</t>
  </si>
  <si>
    <t>140</t>
  </si>
  <si>
    <t>21%</t>
  </si>
  <si>
    <t>29%</t>
  </si>
  <si>
    <t>8%</t>
  </si>
  <si>
    <t>38%</t>
  </si>
  <si>
    <t>39%</t>
  </si>
  <si>
    <t>4%</t>
  </si>
  <si>
    <t>14%</t>
  </si>
  <si>
    <t>3%</t>
  </si>
  <si>
    <t>2%</t>
  </si>
  <si>
    <t>6%</t>
  </si>
  <si>
    <t>33%</t>
  </si>
  <si>
    <t>108</t>
  </si>
  <si>
    <t>93</t>
  </si>
  <si>
    <t>10</t>
  </si>
  <si>
    <t>47</t>
  </si>
  <si>
    <t>75</t>
  </si>
  <si>
    <t>64</t>
  </si>
  <si>
    <t>72</t>
  </si>
  <si>
    <t>51</t>
  </si>
  <si>
    <t>28</t>
  </si>
  <si>
    <t>16</t>
  </si>
  <si>
    <t>2</t>
  </si>
  <si>
    <t>82</t>
  </si>
  <si>
    <t>42</t>
  </si>
  <si>
    <t>83</t>
  </si>
  <si>
    <t>79</t>
  </si>
  <si>
    <t>43</t>
  </si>
  <si>
    <t>87</t>
  </si>
  <si>
    <t>18%</t>
  </si>
  <si>
    <t>11%</t>
  </si>
  <si>
    <t>15%</t>
  </si>
  <si>
    <t>16%</t>
  </si>
  <si>
    <t>72%</t>
  </si>
  <si>
    <t>13%</t>
  </si>
  <si>
    <t>7%</t>
  </si>
  <si>
    <t>80</t>
  </si>
  <si>
    <t>24</t>
  </si>
  <si>
    <t>54</t>
  </si>
  <si>
    <t>77</t>
  </si>
  <si>
    <t>30</t>
  </si>
  <si>
    <t>119</t>
  </si>
  <si>
    <t>123</t>
  </si>
  <si>
    <t>41</t>
  </si>
  <si>
    <t>9%</t>
  </si>
  <si>
    <t>10%</t>
  </si>
  <si>
    <t>89</t>
  </si>
  <si>
    <t>69</t>
  </si>
  <si>
    <t>37</t>
  </si>
  <si>
    <t>40</t>
  </si>
  <si>
    <t>32</t>
  </si>
  <si>
    <t>62</t>
  </si>
  <si>
    <t>23</t>
  </si>
  <si>
    <t>9</t>
  </si>
  <si>
    <t>57</t>
  </si>
  <si>
    <t>27</t>
  </si>
  <si>
    <t>73</t>
  </si>
  <si>
    <t>76</t>
  </si>
  <si>
    <t>5%</t>
  </si>
  <si>
    <t>Gender</t>
  </si>
  <si>
    <t>544</t>
  </si>
  <si>
    <t>276</t>
  </si>
  <si>
    <t>223</t>
  </si>
  <si>
    <t>195</t>
  </si>
  <si>
    <t>410</t>
  </si>
  <si>
    <t>242</t>
  </si>
  <si>
    <t>212</t>
  </si>
  <si>
    <t>246</t>
  </si>
  <si>
    <t>258</t>
  </si>
  <si>
    <t>178</t>
  </si>
  <si>
    <t>262</t>
  </si>
  <si>
    <t>142</t>
  </si>
  <si>
    <t>91</t>
  </si>
  <si>
    <t>17</t>
  </si>
  <si>
    <t>392</t>
  </si>
  <si>
    <t>443</t>
  </si>
  <si>
    <t>Sinn Féin</t>
  </si>
  <si>
    <t>245</t>
  </si>
  <si>
    <t>70</t>
  </si>
  <si>
    <t>81</t>
  </si>
  <si>
    <t>114</t>
  </si>
  <si>
    <t>49</t>
  </si>
  <si>
    <t>213</t>
  </si>
  <si>
    <t>221</t>
  </si>
  <si>
    <t>211</t>
  </si>
  <si>
    <t>Sinn Féin %</t>
  </si>
  <si>
    <t>42%</t>
  </si>
  <si>
    <t>81%</t>
  </si>
  <si>
    <t>57%</t>
  </si>
  <si>
    <t>55%</t>
  </si>
  <si>
    <t>144</t>
  </si>
  <si>
    <t>174</t>
  </si>
  <si>
    <t>159</t>
  </si>
  <si>
    <t>DUP %</t>
  </si>
  <si>
    <t>64%</t>
  </si>
  <si>
    <t>26</t>
  </si>
  <si>
    <t>71</t>
  </si>
  <si>
    <t>124</t>
  </si>
  <si>
    <t>TUV %</t>
  </si>
  <si>
    <t>26%</t>
  </si>
  <si>
    <t>UUP %</t>
  </si>
  <si>
    <t>65%</t>
  </si>
  <si>
    <t>110</t>
  </si>
  <si>
    <t>63</t>
  </si>
  <si>
    <t>SDLP %</t>
  </si>
  <si>
    <t>83%</t>
  </si>
  <si>
    <t>Alliance Party</t>
  </si>
  <si>
    <t>7</t>
  </si>
  <si>
    <t>Alliance Party %</t>
  </si>
  <si>
    <t>61%</t>
  </si>
  <si>
    <t>54%</t>
  </si>
  <si>
    <t>Green Party</t>
  </si>
  <si>
    <t>Green Party %</t>
  </si>
  <si>
    <t>Don't Know (currently) - But I would vote</t>
  </si>
  <si>
    <t>Don't Know (currently) - But I would vote %</t>
  </si>
  <si>
    <t>Aontú</t>
  </si>
  <si>
    <t>Aontú %</t>
  </si>
  <si>
    <t>78%</t>
  </si>
  <si>
    <t>None - I wouldn't vote/I would spoil my vote</t>
  </si>
  <si>
    <t>None - I wouldn't vote/I would spoil my vote %</t>
  </si>
  <si>
    <t>People Before Profit (PBP)</t>
  </si>
  <si>
    <t>People Before Profit (PBP) %</t>
  </si>
  <si>
    <t>75%</t>
  </si>
  <si>
    <t>Other-Unionist: PUP, NI Cons, Indep Unsts etc.</t>
  </si>
  <si>
    <t>Other-Unionist: PUP, NI Cons, Indep Unsts etc. %</t>
  </si>
  <si>
    <t>Other-Neutral: Indeps (Not Unst/Nat)</t>
  </si>
  <si>
    <t>Other-Neutral: Indeps (Not Unst/Nat) %</t>
  </si>
  <si>
    <t>Other-Nat/Rep: IRSP, Workers Party etc.</t>
  </si>
  <si>
    <t>Other-Nat/Rep: IRSP, Workers Party etc. %</t>
  </si>
  <si>
    <t>278</t>
  </si>
  <si>
    <t>189</t>
  </si>
  <si>
    <t>243</t>
  </si>
  <si>
    <t>263</t>
  </si>
  <si>
    <t>116</t>
  </si>
  <si>
    <t>391</t>
  </si>
  <si>
    <t>180</t>
  </si>
  <si>
    <t>385</t>
  </si>
  <si>
    <t>444</t>
  </si>
  <si>
    <t>Nonresponse</t>
  </si>
  <si>
    <t>614</t>
  </si>
  <si>
    <t>327</t>
  </si>
  <si>
    <t>287</t>
  </si>
  <si>
    <t>183</t>
  </si>
  <si>
    <t>152</t>
  </si>
  <si>
    <t>86</t>
  </si>
  <si>
    <t>118</t>
  </si>
  <si>
    <t>255</t>
  </si>
  <si>
    <t>219</t>
  </si>
  <si>
    <t>141</t>
  </si>
  <si>
    <t>131</t>
  </si>
  <si>
    <t>154</t>
  </si>
  <si>
    <t>133</t>
  </si>
  <si>
    <t>134</t>
  </si>
  <si>
    <t>168</t>
  </si>
  <si>
    <t>379</t>
  </si>
  <si>
    <t>149</t>
  </si>
  <si>
    <t>Nonresponse %</t>
  </si>
  <si>
    <t>59%</t>
  </si>
  <si>
    <t>53%</t>
  </si>
  <si>
    <t>66%</t>
  </si>
  <si>
    <t>68%</t>
  </si>
  <si>
    <t>46%</t>
  </si>
  <si>
    <t>45%</t>
  </si>
  <si>
    <t>58%</t>
  </si>
  <si>
    <t>62%</t>
  </si>
  <si>
    <t>60%</t>
  </si>
  <si>
    <t>99%</t>
  </si>
  <si>
    <t>93%</t>
  </si>
  <si>
    <t>95%</t>
  </si>
  <si>
    <t>49%</t>
  </si>
  <si>
    <t>71%</t>
  </si>
  <si>
    <t>NO - Unionists/Unionist leaders should not engage with these 'New Ireland' and Nationalist/Republican groups</t>
  </si>
  <si>
    <t>284</t>
  </si>
  <si>
    <t>104</t>
  </si>
  <si>
    <t>122</t>
  </si>
  <si>
    <t>NO - Unionists/Unionist leaders should not engage with these 'New Ireland' and Nationalist/Republican groups %</t>
  </si>
  <si>
    <t>41%</t>
  </si>
  <si>
    <t>63%</t>
  </si>
  <si>
    <t>40%</t>
  </si>
  <si>
    <t>YES - I think Unionists/Unionist leaders should engage with, and challenge, these 'New Ireland' and Nationalist/Republican groups, in order to promote their case for the UK-Union</t>
  </si>
  <si>
    <t>147</t>
  </si>
  <si>
    <t>YES - I think Unionists/Unionist leaders should engage with, and challenge, these 'New Ireland' and Nationalist/Republican groups, in order to promote their case for the UK-Union %</t>
  </si>
  <si>
    <t>44%</t>
  </si>
  <si>
    <t>Don't Know/Not Sure/No Opinion</t>
  </si>
  <si>
    <t>Don't Know/Not Sure/No Opinion %</t>
  </si>
  <si>
    <t>508</t>
  </si>
  <si>
    <t>542</t>
  </si>
  <si>
    <t>167</t>
  </si>
  <si>
    <t>394</t>
  </si>
  <si>
    <t>412</t>
  </si>
  <si>
    <t>256</t>
  </si>
  <si>
    <t>YES - I think Unionists/Unionist leaders should engage with these 'New Ireland' and Nationalist/Republican groups, in order to promote their case for the UK-Union</t>
  </si>
  <si>
    <t>500</t>
  </si>
  <si>
    <t>269</t>
  </si>
  <si>
    <t>231</t>
  </si>
  <si>
    <t>121</t>
  </si>
  <si>
    <t>55</t>
  </si>
  <si>
    <t>100</t>
  </si>
  <si>
    <t>216</t>
  </si>
  <si>
    <t>115</t>
  </si>
  <si>
    <t>238</t>
  </si>
  <si>
    <t>349</t>
  </si>
  <si>
    <t>125</t>
  </si>
  <si>
    <t>342</t>
  </si>
  <si>
    <t>YES - I think Unionists/Unionist leaders should engage with these 'New Ireland' and Nationalist/Republican groups, in order to promote their case for the UK-Union %</t>
  </si>
  <si>
    <t>48%</t>
  </si>
  <si>
    <t>43%</t>
  </si>
  <si>
    <t>47%</t>
  </si>
  <si>
    <t>50%</t>
  </si>
  <si>
    <t>74%</t>
  </si>
  <si>
    <t>91%</t>
  </si>
  <si>
    <t>87%</t>
  </si>
  <si>
    <t>92%</t>
  </si>
  <si>
    <t>89%</t>
  </si>
  <si>
    <t>69%</t>
  </si>
  <si>
    <t>34%</t>
  </si>
  <si>
    <t>490</t>
  </si>
  <si>
    <t>215</t>
  </si>
  <si>
    <t>275</t>
  </si>
  <si>
    <t>96</t>
  </si>
  <si>
    <t>84</t>
  </si>
  <si>
    <t>156</t>
  </si>
  <si>
    <t>220</t>
  </si>
  <si>
    <t>112</t>
  </si>
  <si>
    <t>431</t>
  </si>
  <si>
    <t>396</t>
  </si>
  <si>
    <t>35%</t>
  </si>
  <si>
    <t>98%</t>
  </si>
  <si>
    <t>440</t>
  </si>
  <si>
    <t>YES</t>
  </si>
  <si>
    <t>580</t>
  </si>
  <si>
    <t>302</t>
  </si>
  <si>
    <t>106</t>
  </si>
  <si>
    <t>254</t>
  </si>
  <si>
    <t>203</t>
  </si>
  <si>
    <t>132</t>
  </si>
  <si>
    <t>261</t>
  </si>
  <si>
    <t>378</t>
  </si>
  <si>
    <t>139</t>
  </si>
  <si>
    <t>355</t>
  </si>
  <si>
    <t>YES %</t>
  </si>
  <si>
    <t>56%</t>
  </si>
  <si>
    <t>76%</t>
  </si>
  <si>
    <t>90%</t>
  </si>
  <si>
    <t>97%</t>
  </si>
  <si>
    <t>77%</t>
  </si>
  <si>
    <t>NO</t>
  </si>
  <si>
    <t>78</t>
  </si>
  <si>
    <t>99</t>
  </si>
  <si>
    <t>200</t>
  </si>
  <si>
    <t>343</t>
  </si>
  <si>
    <t>NO %</t>
  </si>
  <si>
    <t>52%</t>
  </si>
  <si>
    <t>70%</t>
  </si>
  <si>
    <t>384</t>
  </si>
  <si>
    <t>778</t>
  </si>
  <si>
    <t>401</t>
  </si>
  <si>
    <t>163</t>
  </si>
  <si>
    <t>151</t>
  </si>
  <si>
    <t>335</t>
  </si>
  <si>
    <t>161</t>
  </si>
  <si>
    <t>184</t>
  </si>
  <si>
    <t>230</t>
  </si>
  <si>
    <t>318</t>
  </si>
  <si>
    <t>314</t>
  </si>
  <si>
    <t>136</t>
  </si>
  <si>
    <t>80%</t>
  </si>
  <si>
    <t>73%</t>
  </si>
  <si>
    <t>67%</t>
  </si>
  <si>
    <t>82%</t>
  </si>
  <si>
    <t>79%</t>
  </si>
  <si>
    <t>44</t>
  </si>
  <si>
    <t>160</t>
  </si>
  <si>
    <t>YES - The Belfast City Airport should continue to be called the 'George Best Belfast City Airport' and the 'George Best' name should be displayed in a prominent way</t>
  </si>
  <si>
    <t>406</t>
  </si>
  <si>
    <t>187</t>
  </si>
  <si>
    <t>170</t>
  </si>
  <si>
    <t>67</t>
  </si>
  <si>
    <t>101</t>
  </si>
  <si>
    <t>236</t>
  </si>
  <si>
    <t>YES - The Belfast City Airport should continue to be called the 'George Best Belfast City Airport' and the 'George Best' name should be displayed in a prominent way %</t>
  </si>
  <si>
    <t>NO - The Belfast City Airport should discontinue to be called the 'George Best Belfast City Airport', and just be called "Belfast City Airport" </t>
  </si>
  <si>
    <t>347</t>
  </si>
  <si>
    <t>53</t>
  </si>
  <si>
    <t>103</t>
  </si>
  <si>
    <t>148</t>
  </si>
  <si>
    <t>NO - The Belfast City Airport should discontinue to be called the 'George Best Belfast City Airport', and just be called "Belfast City Airport"  %</t>
  </si>
  <si>
    <t>YES - The Belfast City Airport should continue to be called the 'George Best Belfast City Airport' but the 'George Best' name shouldn't be used in the airport beyond that </t>
  </si>
  <si>
    <t>YES - The Belfast City Airport should continue to be called the 'George Best Belfast City Airport' but the 'George Best' name shouldn't be used in the airport beyond that  %</t>
  </si>
  <si>
    <t>NO - The Belfast City Airport should discontinue to be called the 'George Best Belfast City Airport', and renamed after some other person</t>
  </si>
  <si>
    <t>NO - The Belfast City Airport should discontinue to be called the 'George Best Belfast City Airport', and renamed after some other person %</t>
  </si>
  <si>
    <t>510</t>
  </si>
  <si>
    <t>157</t>
  </si>
  <si>
    <t>222</t>
  </si>
  <si>
    <t>Catherine Connolly</t>
  </si>
  <si>
    <t>172</t>
  </si>
  <si>
    <t>214</t>
  </si>
  <si>
    <t>Catherine Connolly %</t>
  </si>
  <si>
    <t>None - I'm not, and wouldn't want to be an Irish citizen, so I wouldn't participate</t>
  </si>
  <si>
    <t>295</t>
  </si>
  <si>
    <t>130</t>
  </si>
  <si>
    <t>150</t>
  </si>
  <si>
    <t>267</t>
  </si>
  <si>
    <t>None - I'm not, and wouldn't want to be an Irish citizen, so I wouldn't participate %</t>
  </si>
  <si>
    <t>Heather Humphreys</t>
  </si>
  <si>
    <t>197</t>
  </si>
  <si>
    <t>Heather Humphreys %</t>
  </si>
  <si>
    <t>109</t>
  </si>
  <si>
    <t>NO - I am 100% certain that I would NOT vote Reform, if they ran candidates in NI</t>
  </si>
  <si>
    <t>795</t>
  </si>
  <si>
    <t>416</t>
  </si>
  <si>
    <t>171</t>
  </si>
  <si>
    <t>334</t>
  </si>
  <si>
    <t>193</t>
  </si>
  <si>
    <t>165</t>
  </si>
  <si>
    <t>205</t>
  </si>
  <si>
    <t>374</t>
  </si>
  <si>
    <t>367</t>
  </si>
  <si>
    <t>NO - I am 100% certain that I would NOT vote Reform, if they ran candidates in NI %</t>
  </si>
  <si>
    <t>85%</t>
  </si>
  <si>
    <t>96%</t>
  </si>
  <si>
    <t>94%</t>
  </si>
  <si>
    <t>NOT SURE - I may vote Reform if they ran candidates in NI, though I'm not certain</t>
  </si>
  <si>
    <t>95</t>
  </si>
  <si>
    <t>NOT SURE - I may vote Reform if they ran candidates in NI, though I'm not certain %</t>
  </si>
  <si>
    <t>YES - I am 100% certain that I would vote Reform, if they ran candidates in NI </t>
  </si>
  <si>
    <t>YES - I am 100% certain that I would vote Reform, if they ran candidates in NI  %</t>
  </si>
  <si>
    <t>1051</t>
  </si>
  <si>
    <t>540</t>
  </si>
  <si>
    <t>629</t>
  </si>
  <si>
    <t>326</t>
  </si>
  <si>
    <t>249</t>
  </si>
  <si>
    <t>232</t>
  </si>
  <si>
    <t>365</t>
  </si>
  <si>
    <t>88%</t>
  </si>
  <si>
    <t>375</t>
  </si>
  <si>
    <t>153</t>
  </si>
  <si>
    <t>306</t>
  </si>
  <si>
    <t>No</t>
  </si>
  <si>
    <t>910</t>
  </si>
  <si>
    <t>462</t>
  </si>
  <si>
    <t>448</t>
  </si>
  <si>
    <t>190</t>
  </si>
  <si>
    <t>332</t>
  </si>
  <si>
    <t>368</t>
  </si>
  <si>
    <t>137</t>
  </si>
  <si>
    <t>226</t>
  </si>
  <si>
    <t>192</t>
  </si>
  <si>
    <t>364</t>
  </si>
  <si>
    <t>No %</t>
  </si>
  <si>
    <t>86%</t>
  </si>
  <si>
    <t>84%</t>
  </si>
  <si>
    <t>Yes</t>
  </si>
  <si>
    <t>Yes %</t>
  </si>
  <si>
    <t>796</t>
  </si>
  <si>
    <t>407</t>
  </si>
  <si>
    <t>389</t>
  </si>
  <si>
    <t>162</t>
  </si>
  <si>
    <t>286</t>
  </si>
  <si>
    <t>325</t>
  </si>
  <si>
    <t>207</t>
  </si>
  <si>
    <t>191</t>
  </si>
  <si>
    <t>369</t>
  </si>
  <si>
    <t>830</t>
  </si>
  <si>
    <t>418</t>
  </si>
  <si>
    <t>317</t>
  </si>
  <si>
    <t>206</t>
  </si>
  <si>
    <t>229</t>
  </si>
  <si>
    <t>423</t>
  </si>
  <si>
    <t>239</t>
  </si>
  <si>
    <t>169</t>
  </si>
  <si>
    <t>984</t>
  </si>
  <si>
    <t>488</t>
  </si>
  <si>
    <t>496</t>
  </si>
  <si>
    <t>371</t>
  </si>
  <si>
    <t>387</t>
  </si>
  <si>
    <t>250</t>
  </si>
  <si>
    <t>373</t>
  </si>
  <si>
    <t>409</t>
  </si>
  <si>
    <t>414</t>
  </si>
  <si>
    <t>864</t>
  </si>
  <si>
    <t>397</t>
  </si>
  <si>
    <t>467</t>
  </si>
  <si>
    <t>237</t>
  </si>
  <si>
    <t>351</t>
  </si>
  <si>
    <t>201</t>
  </si>
  <si>
    <t>199</t>
  </si>
  <si>
    <t>282</t>
  </si>
  <si>
    <t>958</t>
  </si>
  <si>
    <t>451</t>
  </si>
  <si>
    <t>507</t>
  </si>
  <si>
    <t>259</t>
  </si>
  <si>
    <t>173</t>
  </si>
  <si>
    <t>353</t>
  </si>
  <si>
    <t>227</t>
  </si>
  <si>
    <t>235</t>
  </si>
  <si>
    <t>240</t>
  </si>
  <si>
    <t>403</t>
  </si>
  <si>
    <t>696</t>
  </si>
  <si>
    <t>348</t>
  </si>
  <si>
    <t>176</t>
  </si>
  <si>
    <t>328</t>
  </si>
  <si>
    <t>354</t>
  </si>
  <si>
    <t>866</t>
  </si>
  <si>
    <t>472</t>
  </si>
  <si>
    <t>138</t>
  </si>
  <si>
    <t>164</t>
  </si>
  <si>
    <t>305</t>
  </si>
  <si>
    <t>311</t>
  </si>
  <si>
    <t>175</t>
  </si>
  <si>
    <t>377</t>
  </si>
  <si>
    <t>PBP %</t>
  </si>
  <si>
    <t>Aontu %</t>
  </si>
  <si>
    <t>Green %</t>
  </si>
  <si>
    <t>Alliance %</t>
  </si>
  <si>
    <t>Sinn Fein %</t>
  </si>
  <si>
    <t>251</t>
  </si>
  <si>
    <t>274</t>
  </si>
  <si>
    <t>523</t>
  </si>
  <si>
    <t>475</t>
  </si>
  <si>
    <t>994</t>
  </si>
  <si>
    <t>285</t>
  </si>
  <si>
    <t>323</t>
  </si>
  <si>
    <t>330</t>
  </si>
  <si>
    <t>233</t>
  </si>
  <si>
    <t>615</t>
  </si>
  <si>
    <t>1002</t>
  </si>
  <si>
    <t xml:space="preserve">Where referenced in this document the following abbreviations and acronyms are used: NI - Northern Ireland, LT – LucidTalk, UK – United Kingdom, BPC – British Polling Council, AIMRO - Association of Irish Market Research Organisations.
</t>
  </si>
  <si>
    <t xml:space="preserve"> PNTS = Prefer not to say - Can't Remember</t>
  </si>
  <si>
    <r>
      <t xml:space="preserve">The results for each Individual Poll Question can be accessed via the Tabs at the bottom of the Spreadsheet - For each Poll Question demographic analyses are shown by: Gender, Age-Group, Socio-Economic Group, NI Residence Area (see attached description), 2022 NI Assembly Election - Past-Vote, NI CONSTITUTIONAL VOTING BLOCK - NORTHERN IRELAND (Unionist, Nationalist, etc.), and Community (Protestant, R. Catholic, etc.). </t>
    </r>
    <r>
      <rPr>
        <b/>
        <sz val="12"/>
        <color rgb="FFFF0000"/>
        <rFont val="Calibri"/>
        <family val="2"/>
      </rPr>
      <t>NB Subsamples from any cross-breaks or 'drill-downs' into the data results, will be subject to a higher margin of error, and conclusions drawn from cross-breaks with very small sub-samples should be treated with caution.</t>
    </r>
  </si>
  <si>
    <r>
      <rPr>
        <b/>
        <u/>
        <sz val="11"/>
        <color rgb="FF000000"/>
        <rFont val="Calibri"/>
        <family val="2"/>
      </rPr>
      <t>Totalling</t>
    </r>
    <r>
      <rPr>
        <b/>
        <sz val="11"/>
        <color rgb="FF000000"/>
        <rFont val="Calibri"/>
        <family val="2"/>
      </rPr>
      <t>: All main results columns i.e. NI-Wide TOTAL RESULTS (Column B of each of the results tables) will add-up to 100%. The majority of the demographic analysis columns in each of the results tables will also add-up to 100%. However some of the demographic analyses columns may add up to 98%, 99% or 101%, or 102% etc. due to 'rounding', and the formulations contained within the tabulation systems used to calculate the weighted and unweighted results.</t>
    </r>
  </si>
  <si>
    <t xml:space="preserve">Data Weighting: Data was weighted to the profile of all NI adults aged 18+. Data was weighted by age, sex, socio-economic group (using data from the Northern Ireland Statistics and Research Agency - NISRA), previous voting patterns (i.e. turnout probability), constituency, CONSTITUTIONAL POSITION - NORTHERN IRELAND, party support and religious affiliation. This resulted in a robust and accurate balanced NI representative sample, reflecting the demographic composition of Northern Ireland, resulting in 1,050/1,051 responses being considered in terms of the final weighted results - these are the results presented in this report. Data was weighted using a raking algorithm, in R, otherwise known as iterative proportional fitting or sample-balancing. Raking ratio estimation is a method for adjusting the sampling weights of the sample data based on known population characteristics.
Two weights were calculated. These are the normal weight and the trimmed weight – with the trimmed weight being the one that we use in the results tables shown in this report. The trimmed weight is preferable as it reduces the influence of outlying observations. The total amount trimmed is divided among the observations that were not trimmed, so that the total weight remains the same. The weights are trimmed at 64 and 0.1 meaning that no observation is allowed to exceed these limits of relative importance.
For this poll-project weights were used as follows: These were/are calculated from data such as the 2016 EU Referendum, the 2017 and 2022 Northern Ireland (NI) Assembly Elections, the 2017, 2019, and 2024 NI Westminster Elections, the 2019 NI European Election, NI census estimates, and electorate election figures for gender, age, religion, constituency etc. plus previous polling information and results from LucidTalk NI polls in the last 5 years for political-party preference and 'Constitutional Position - Northern Ireland'. </t>
  </si>
  <si>
    <r>
      <rPr>
        <b/>
        <u/>
        <sz val="11"/>
        <color rgb="FF000000"/>
        <rFont val="Calibri"/>
        <family val="2"/>
      </rPr>
      <t>LucidTalk - Professional Credentials</t>
    </r>
    <r>
      <rPr>
        <b/>
        <sz val="11"/>
        <color rgb="FF000000"/>
        <rFont val="Calibri"/>
        <family val="2"/>
      </rPr>
      <t>: LucidTalk is a member of the British Polling Council (BPC), the UK Market Research Society (UK MRS), and ESOMAR (European Society of Market Research organisations). The BPC are the primary UK professional body ensuring professional Polling and Market Research standards. All polling, research, sampling, methodologies used, market research projects and results and reports production are, and have been, carried out to the professional standards laid down by the BPC and also (as published) of AIMRO (Association of Irish Market Research Organisations).</t>
    </r>
  </si>
  <si>
    <t>LucidTalk Limited | The Innovation Centre | NI Science Park I Queen's Road | Queen’s Island | Belfast BT3 9DT 
Telephone: 028 9073 7800 (Switchboard) | 028 9040 9980 (Direct) | 07711 450545 (Mobile) 
Fax: 028 9073 7801 | Email: info@lucidtalk.co.uk</t>
  </si>
  <si>
    <t>DEMOGRAPHIC DATA - NI Region/Residence Area - by NI Political Constituencies:
Belfast/Belfast area - the 4 Belfast constituencies (North, South, East, and West) + East NI - North Down/Lagan Valley/South Antrim/East Antrim
North NI - Foyle/East Londonderry/North Antrim 
South NI – South Down/Strangford/Newry and Armagh/Upper Bann
West NI - Fermanagh and South Tyrone/Mid-Ulster/West Tyrone</t>
  </si>
  <si>
    <t xml:space="preserve">This is a ‘Contents’ page with ‘live’ links to each of the poll question results, – and to return to this ‘Contents’ page, there is a ‘Return to Contents’ button at the top left of each table. So this should allow easy navigation around the poll results tables. </t>
  </si>
  <si>
    <t>Question wording in the 'Contents' maybe a shortened version of the actual poll question used in the poll-survey. Please see the actual poll question results page for each poll question, for the full exact wording of the applicable poll question.</t>
  </si>
  <si>
    <r>
      <t xml:space="preserve">QUESTION 1. NI ASSEMBLY ELECTION: If a NI Assembly Election were to be held tomorrow which political party would you vote for as FIRST PREFERENCE? </t>
    </r>
    <r>
      <rPr>
        <b/>
        <sz val="20"/>
        <color rgb="FF0070C0"/>
        <rFont val="Bahnschrift"/>
        <family val="2"/>
      </rPr>
      <t>- Base Results exc. Don't Know/Undecideds</t>
    </r>
  </si>
  <si>
    <t>Socio-Economic Group - Social Grade</t>
  </si>
  <si>
    <t>NI Region - Residence Area (see description in Front-Page Introduction)</t>
  </si>
  <si>
    <t>2022 NI Assembly Election Past-Vote: CNR = Catholic/Nationalist/Republican, PUL = Protestant/Unionist/Loyalist</t>
  </si>
  <si>
    <t>NI Constitutional VOTING BLOCK</t>
  </si>
  <si>
    <t>Community-Religion</t>
  </si>
  <si>
    <r>
      <t xml:space="preserve">Total% </t>
    </r>
    <r>
      <rPr>
        <b/>
        <sz val="9"/>
        <color rgb="FFFFFFFF"/>
        <rFont val="Arial Narrow"/>
        <family val="2"/>
      </rPr>
      <t>- inc. Don't Knows/Non-Voters</t>
    </r>
  </si>
  <si>
    <r>
      <t xml:space="preserve">Total/% </t>
    </r>
    <r>
      <rPr>
        <b/>
        <sz val="9"/>
        <color rgb="FFFFFFFF"/>
        <rFont val="Arial Narrow"/>
        <family val="2"/>
      </rPr>
      <t>- exc.   Don't Knows/Non-Voters - to one decimal place as forecast by LT internal modelling</t>
    </r>
  </si>
  <si>
    <r>
      <t xml:space="preserve">Total/% </t>
    </r>
    <r>
      <rPr>
        <b/>
        <sz val="9"/>
        <color rgb="FFFFFFFF"/>
        <rFont val="Arial Narrow"/>
        <family val="2"/>
      </rPr>
      <t xml:space="preserve">- exc.   Don't Knows/Non-Voters + final percentage rounding and 'Likelihood to vote' weightings applied </t>
    </r>
  </si>
  <si>
    <t>18-34 years age-group</t>
  </si>
  <si>
    <t>35-44 years age-group</t>
  </si>
  <si>
    <t>45-54 years age-group</t>
  </si>
  <si>
    <t>55-64 years age-group</t>
  </si>
  <si>
    <t>65+ years age-group</t>
  </si>
  <si>
    <t>ABC1 i.e. "Middle Class"</t>
  </si>
  <si>
    <t>C2DE i.e. "Working Class"</t>
  </si>
  <si>
    <t xml:space="preserve">Others - Retired, Students, Non-Salaried etc. </t>
  </si>
  <si>
    <r>
      <rPr>
        <b/>
        <sz val="14"/>
        <color rgb="FFFFFFFF"/>
        <rFont val="Arial Narrow"/>
        <family val="2"/>
      </rPr>
      <t>BELFAST</t>
    </r>
    <r>
      <rPr>
        <sz val="14"/>
        <color rgb="FFFFFFFF"/>
        <rFont val="Arial Narrow"/>
        <family val="2"/>
      </rPr>
      <t xml:space="preserve"> </t>
    </r>
    <r>
      <rPr>
        <sz val="11"/>
        <color rgb="FFFFFFFF"/>
        <rFont val="Arial Narrow"/>
        <family val="2"/>
      </rPr>
      <t>- 4 Belfast Constituencies</t>
    </r>
  </si>
  <si>
    <r>
      <rPr>
        <b/>
        <sz val="14"/>
        <color rgb="FFFFFFFF"/>
        <rFont val="Arial Narrow"/>
        <family val="2"/>
      </rPr>
      <t>EAST</t>
    </r>
    <r>
      <rPr>
        <sz val="11"/>
        <color rgb="FFFFFFFF"/>
        <rFont val="Arial Narrow"/>
        <family val="2"/>
      </rPr>
      <t xml:space="preserve"> - E&amp;S Antrim, N. Down, Lagan Valley</t>
    </r>
  </si>
  <si>
    <r>
      <rPr>
        <b/>
        <sz val="14"/>
        <color rgb="FFFFFFFF"/>
        <rFont val="Arial Narrow"/>
        <family val="2"/>
      </rPr>
      <t>NORTH</t>
    </r>
    <r>
      <rPr>
        <sz val="11"/>
        <color rgb="FFFFFFFF"/>
        <rFont val="Arial Narrow"/>
        <family val="2"/>
      </rPr>
      <t xml:space="preserve"> - N. Antrim, E. Londonderry, Foyle</t>
    </r>
  </si>
  <si>
    <r>
      <rPr>
        <b/>
        <sz val="14"/>
        <color rgb="FFFFFFFF"/>
        <rFont val="Arial Narrow"/>
        <family val="2"/>
      </rPr>
      <t>SOUTH</t>
    </r>
    <r>
      <rPr>
        <sz val="11"/>
        <color rgb="FFFFFFFF"/>
        <rFont val="Arial Narrow"/>
        <family val="2"/>
      </rPr>
      <t xml:space="preserve"> - S'ford, U. Bann, S. Down, Newry&amp;Armagh</t>
    </r>
  </si>
  <si>
    <r>
      <rPr>
        <b/>
        <sz val="14"/>
        <color rgb="FFFFFFFF"/>
        <rFont val="Arial Narrow"/>
        <family val="2"/>
      </rPr>
      <t>WEST</t>
    </r>
    <r>
      <rPr>
        <sz val="11"/>
        <color rgb="FFFFFFFF"/>
        <rFont val="Arial Narrow"/>
        <family val="2"/>
      </rPr>
      <t xml:space="preserve"> - F&amp;ST, Mid Ulster, W. Tyrone</t>
    </r>
  </si>
  <si>
    <t>Others e.g. IRSP, NI Cons, Workers party, Independents</t>
  </si>
  <si>
    <t>Non-Voters at the 2022 NIA election</t>
  </si>
  <si>
    <t>NATIONALIST/ REPUBLICAN</t>
  </si>
  <si>
    <t>Constitutionally Neutral - Non assigned/Can't determine</t>
  </si>
  <si>
    <t>Undetermined/ Unidentified</t>
  </si>
  <si>
    <t>UNIONIST</t>
  </si>
  <si>
    <t>Other Religion - Prefer not to say</t>
  </si>
  <si>
    <r>
      <t xml:space="preserve">QUESTION 1. NI ASSEMBLY ELECTION: If a NI Assembly Election were to be held tomorrow which political party would you vote for as FIRST PREFERENCE? </t>
    </r>
    <r>
      <rPr>
        <b/>
        <sz val="20"/>
        <color rgb="FF0070C0"/>
        <rFont val="Bahnschrift"/>
        <family val="2"/>
      </rPr>
      <t xml:space="preserve">- Base Results </t>
    </r>
    <r>
      <rPr>
        <b/>
        <sz val="20"/>
        <color rgb="FFFF0000"/>
        <rFont val="Bahnschrift"/>
        <family val="2"/>
      </rPr>
      <t>inc. Don't Know/Undecideds</t>
    </r>
  </si>
  <si>
    <t>Age-Group - By five separate age-groups</t>
  </si>
  <si>
    <t>Non % Nos (Nos in lighter type) represent ‘weighted down’ respondent Nos, and not actual ‘real live’ respondent Nos. This is because the project had a NI base sample No. of 2,908, and used a NI weighted modelled representative sample of 1,050/1,051 modelled from the base 2,908 response dataset, - therefore a respondent No. of e.g. 30-40 in the data-results tables presented here, could represent an actual ‘live respondent’ No. of 70-120 from the 2,908 main NI base sample etc.</t>
  </si>
  <si>
    <t>LucidTalk - Northern Ireland (NI)-Wide Autumn NI 'Tracker' Poll-Project - October 2025: Data Results - Unweighted and Weighted/NI Representative sample (2,908 NI-Wide responses - 1,050 final weighted sample)</t>
  </si>
  <si>
    <t>Total%</t>
  </si>
  <si>
    <r>
      <t xml:space="preserve">Total% </t>
    </r>
    <r>
      <rPr>
        <b/>
        <sz val="9"/>
        <color rgb="FFFFFFFF"/>
        <rFont val="Arial Narrow"/>
        <family val="2"/>
      </rPr>
      <t>- exc. Don't Knows/Non-Voters</t>
    </r>
  </si>
  <si>
    <t>QUESTION 2. IRISH LANGUAGE: Do you think the Irish Language should be accorded similar status to how the Scottish Parliament treats Gaelic and Scots languages, and how the National Assembly for Wales treats the Welsh language?</t>
  </si>
  <si>
    <t>QUESTION 3. DIGITAL IDs: Do you support 'Digital IDs' and should they be implemented in Northern Ireland?</t>
  </si>
  <si>
    <t>QUESTION 5. IRISH PRESIDENTIAL ELECTION: If you did have a vote in this year's Irish Presidential election which candidate would you vote for?</t>
  </si>
  <si>
    <t>QUESTION 6. REFORM UK: It is speculated (rumoured) that REFORM UK (Leader: Nigel Farage) may set-up in Northern Ireland (NI) and run candidates in NI elections including at the next NI Assembly election in 2027. What is your view about possibly voting for Reform?</t>
  </si>
  <si>
    <t>QUESTION 7. NI BORDER POLL CRITERIA: Should the Northern Ireland (NI) Secretary of State publish the criteria for calling a NI Border Poll?</t>
  </si>
  <si>
    <r>
      <t xml:space="preserve">QUESTION 1a. UNIONIST LIAISON: There is currently widespread debate amongst Nationalists and Republicans, and within Nationalist and Republican groups, about a 'New Ireland', and a possible NI Border poll. Do you think Unionists, and Unionist Leaders, should engage in these debates, and with these groups, to promote the Unionist position? </t>
    </r>
    <r>
      <rPr>
        <b/>
        <sz val="20"/>
        <color rgb="FFFF0000"/>
        <rFont val="Bahnschrift"/>
        <family val="2"/>
      </rPr>
      <t>- UNIONIST VOTERS ONLY</t>
    </r>
  </si>
  <si>
    <r>
      <t xml:space="preserve">QUESTION 1b. UNIONIST LIAISON: There is currently widespread debate amongst Nationalists and Republicans, and within Nationalist and Republican groups, about a 'New Ireland', and a possible NI Border poll. Do you think Unionists, and Unionist Leaders, should engage in these debates, and with these groups, to promote the Unionist position? </t>
    </r>
    <r>
      <rPr>
        <b/>
        <sz val="20"/>
        <color rgb="FFFF0000"/>
        <rFont val="Bahnschrift"/>
        <family val="2"/>
      </rPr>
      <t>- NON-UNIONIST VOTERS ONLY</t>
    </r>
  </si>
  <si>
    <t>QUESTION 4. BELFAST CITY AIRPORT: What is your view on the naming of Belfast City Airport?</t>
  </si>
  <si>
    <t>QUESTION 7a. NI BORDER POLL CRITERIA: Following from the previous question, in your opinion, what are the main criteria that the NI Secretary of State should take into consideration to decide whether to call a NI Border Poll? Q7a.1: The vote-share for Unionist political parties at a NI Assembly (and/or Westminster) election being less than an agreed figure e.g. 40%, 35%, 30%</t>
  </si>
  <si>
    <t>QUESTION 7a. NI BORDER POLL CRITERIA: Following from the previous question, in your opinion, what are the main criteria that the NI Secretary of State should take into consideration to decide whether to call a NI Border Poll? Q7a.2: The vote-share for Nationalist/Republican political parties at a NI Assembly (and/or Westminster) election being more than an agreed figure e.g. 50%, 55%, 60%</t>
  </si>
  <si>
    <t>QUESTION 7a. NI BORDER POLL CRITERIA: Following from the previous question, in your opinion, what are the main criteria that the NI Secretary of State should take into consideration to decide whether to call a NI Border Poll? Q7a.3: A majority vote in the NI Assembly for a NI Border poll</t>
  </si>
  <si>
    <t>QUESTION 7a. NI BORDER POLL CRITERIA: Following from the previous question, in your opinion, what are the main criteria that the NI Secretary of State should take into consideration to decide whether to call a NI Border Poll? Q7a.4: Majority of NI MPs (Westminster) supporting a NI Border poll</t>
  </si>
  <si>
    <t>QUESTION 7a. NI BORDER POLL CRITERIA: Following from the previous question, in your opinion, what are the main criteria that the NI Secretary of State should take into consideration to decide whether to call a NI Border Poll? Q7a.5: The London and Dublin Governments jointly agreeing on a NI Border Poll</t>
  </si>
  <si>
    <r>
      <t xml:space="preserve">QUESTION 7a. NI BORDER POLL CRITERIA: Following from the previous question, in your opinion, what are the main criteria that the NI Secretary of State should take into consideration to decide whether to call a NI Border Poll? Q7a.6: Majority of the *five main NI political parties supporting a NI Border Poll. * </t>
    </r>
    <r>
      <rPr>
        <b/>
        <i/>
        <sz val="20"/>
        <color rgb="FF000000"/>
        <rFont val="Bahnschrift"/>
        <family val="2"/>
      </rPr>
      <t>Sinn Fein, DUP, Alliance, UUP, SDLP</t>
    </r>
  </si>
  <si>
    <t>QUESTION 7a. NI BORDER POLL CRITERIA: Following from the previous question, in your opinion, what are the main criteria that the NI Secretary of State should take into consideration to decide whether to call a NI Border Poll? Q7a.7: NI Opinion polls continually showing support for a United Ireland being more than an agreed figure e.g. 45%, 50%, 55%, 60%</t>
  </si>
  <si>
    <t>QUESTION 7a. NI BORDER POLL CRITERIA: Following from the previous question, in your opinion, what are the main criteria that the NI Secretary of State should take into consideration to decide whether to call a NI Border Poll? Q7a.8: None of the above - Don't Know/Not Sure/No Opinion</t>
  </si>
  <si>
    <t>LucidTalk - Belfast Telegraph Autumn 2025 NI 'Tracker' Poll (October 2025) - Data-Table Poll Results</t>
  </si>
  <si>
    <t>VERSION 1: 27th October 2025</t>
  </si>
  <si>
    <t xml:space="preserve">LucidTalk - Northern Ireland (NI)-Wide Belfast Telegraph 'Autumn' 2025 'Tracker' Poll-Project: October 2025 - Data Results - Weighted/NI Representative sample: 2,908 Responses. </t>
  </si>
  <si>
    <t>FULL RESULTS: DATA TABLES - Weighted and Unweighted (All Responses) - 2,908/1,050 responses used in final weighted NI representative sample</t>
  </si>
  <si>
    <t>METHODOLOGY: Polling was carried out by Belfast based polling and market research company LucidTalk. The project was carried out online for a period of 4 days from 17th to 20th October 2025. The project targeted the established Northern Ireland (NI) LucidTalk online Opinion Panel (16,000+ members) which is balanced by gender, age-group, area of residence, and community background, in order to be demographically representative of Northern Ireland. 2,908 full responses were received. A data auditing process was then carried out to ensure all completed poll-surveys were genuine 'one-person, one-vote' responses, and this resulted in 1,050/1,051 responses being considered and verified as the base data-set (weighted and unweighted). These base-samples were then weighted by gender, community background and additional demographic measurements to reflect the demographic composition of Northern Ireland resulting in the weighted data tables and weighted results set i.e. the final results - the results presented in this report. All data results produced are accurate to a margin of error of +/-2.3%, at 95% confidence. All surveys and polls may be subject to sources of error, including, but not limited to sampling error, coverage error, and measurement error. All reported margins of sampling error include the computed design effects for weighting.</t>
  </si>
  <si>
    <t>ALL RESULTS ARE PRESENTED IN THE ANSWER ORDER THEY WERE PRESENTED IN THE POLL QUESTIONS</t>
  </si>
  <si>
    <t>Other %: Unionists, Nationalists/Repubs, Neutrals</t>
  </si>
  <si>
    <t>Other: Unionists, Nationalists/Repubs, Neutrals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</si>
</sst>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6" x14ac:knownFonts="1">
    <font>
      <sz val="11"/>
      <color rgb="FF000000"/>
      <name val="Calibri"/>
      <family val="2"/>
      <scheme val="minor"/>
    </font>
    <font>
      <sz val="14"/>
      <color rgb="FFFFFFFF"/>
      <name val="Arial Narrow"/>
      <family val="2"/>
    </font>
    <font>
      <sz val="11"/>
      <color rgb="FF000000"/>
      <name val="Calibri"/>
      <family val="2"/>
      <scheme val="minor"/>
    </font>
    <font>
      <b/>
      <sz val="11"/>
      <color rgb="FF000000"/>
      <name val="Calibri"/>
      <family val="2"/>
    </font>
    <font>
      <b/>
      <sz val="14"/>
      <color rgb="FF000000"/>
      <name val="Calibri"/>
      <family val="2"/>
    </font>
    <font>
      <b/>
      <sz val="11"/>
      <color rgb="FF000000"/>
      <name val="Calibri"/>
      <family val="2"/>
      <scheme val="minor"/>
    </font>
    <font>
      <sz val="11"/>
      <color rgb="FF000000"/>
      <name val="Calibri"/>
      <family val="2"/>
    </font>
    <font>
      <sz val="12"/>
      <color rgb="FFFFFFFF"/>
      <name val="Arial Narrow"/>
      <family val="2"/>
    </font>
    <font>
      <b/>
      <sz val="18"/>
      <color rgb="FF000000"/>
      <name val="Calibri"/>
      <family val="2"/>
      <scheme val="minor"/>
    </font>
    <font>
      <b/>
      <sz val="14"/>
      <color rgb="FF000000"/>
      <name val="Calibri"/>
      <family val="2"/>
      <scheme val="minor"/>
    </font>
    <font>
      <b/>
      <sz val="12"/>
      <color theme="1"/>
      <name val="Calibri"/>
      <family val="2"/>
    </font>
    <font>
      <b/>
      <sz val="12"/>
      <color theme="1"/>
      <name val="Calibri"/>
      <family val="2"/>
      <scheme val="minor"/>
    </font>
    <font>
      <b/>
      <sz val="14"/>
      <color theme="1"/>
      <name val="Calibri"/>
      <family val="2"/>
    </font>
    <font>
      <sz val="14"/>
      <color theme="1"/>
      <name val="Calibri"/>
      <family val="2"/>
      <scheme val="minor"/>
    </font>
    <font>
      <b/>
      <sz val="12"/>
      <color theme="9" tint="-0.499984740745262"/>
      <name val="Calibri"/>
      <family val="2"/>
    </font>
    <font>
      <b/>
      <sz val="12"/>
      <color rgb="FFFF0000"/>
      <name val="Calibri"/>
      <family val="2"/>
    </font>
    <font>
      <b/>
      <u/>
      <sz val="11"/>
      <color rgb="FF000000"/>
      <name val="Calibri"/>
      <family val="2"/>
    </font>
    <font>
      <b/>
      <sz val="12"/>
      <name val="Calibri"/>
      <family val="2"/>
    </font>
    <font>
      <b/>
      <u/>
      <sz val="28"/>
      <color rgb="FF000000"/>
      <name val="Calibri"/>
      <family val="2"/>
    </font>
    <font>
      <b/>
      <u/>
      <sz val="24"/>
      <color rgb="FF000000"/>
      <name val="Calibri"/>
      <family val="2"/>
    </font>
    <font>
      <u/>
      <sz val="11"/>
      <color theme="10"/>
      <name val="Calibri"/>
      <family val="2"/>
      <scheme val="minor"/>
    </font>
    <font>
      <u/>
      <sz val="16"/>
      <color theme="10"/>
      <name val="Calibri"/>
      <family val="2"/>
      <scheme val="minor"/>
    </font>
    <font>
      <b/>
      <u/>
      <sz val="16"/>
      <color rgb="FF0070C0"/>
      <name val="Calibri"/>
      <family val="2"/>
      <scheme val="minor"/>
    </font>
    <font>
      <b/>
      <sz val="16"/>
      <color rgb="FFFF0000"/>
      <name val="Calibri"/>
      <family val="2"/>
      <scheme val="minor"/>
    </font>
    <font>
      <sz val="20"/>
      <color rgb="FF000000"/>
      <name val="Bahnschrift"/>
      <family val="2"/>
    </font>
    <font>
      <b/>
      <sz val="20"/>
      <color rgb="FF000000"/>
      <name val="Bahnschrift"/>
      <family val="2"/>
    </font>
    <font>
      <b/>
      <sz val="20"/>
      <color rgb="FF0070C0"/>
      <name val="Bahnschrift"/>
      <family val="2"/>
    </font>
    <font>
      <b/>
      <sz val="9"/>
      <color rgb="FFFFFFFF"/>
      <name val="Arial Narrow"/>
      <family val="2"/>
    </font>
    <font>
      <b/>
      <sz val="24"/>
      <color rgb="FFFFFFFF"/>
      <name val="Arial Narrow"/>
      <family val="2"/>
    </font>
    <font>
      <sz val="11"/>
      <color rgb="FFFFFFFF"/>
      <name val="Arial Narrow"/>
      <family val="2"/>
    </font>
    <font>
      <b/>
      <sz val="14"/>
      <color rgb="FFFFFFFF"/>
      <name val="Arial Narrow"/>
      <family val="2"/>
    </font>
    <font>
      <sz val="14"/>
      <color rgb="FF000000"/>
      <name val="Arial Narrow"/>
      <family val="2"/>
    </font>
    <font>
      <b/>
      <sz val="14"/>
      <color theme="1"/>
      <name val="Arial Narrow"/>
      <family val="2"/>
    </font>
    <font>
      <sz val="14"/>
      <color rgb="FFA9A9A9"/>
      <name val="Arial Narrow"/>
      <family val="2"/>
    </font>
    <font>
      <b/>
      <sz val="20"/>
      <color rgb="FFFF0000"/>
      <name val="Bahnschrift"/>
      <family val="2"/>
    </font>
    <font>
      <b/>
      <i/>
      <sz val="20"/>
      <color rgb="FF000000"/>
      <name val="Bahnschrift"/>
      <family val="2"/>
    </font>
  </fonts>
  <fills count="6">
    <fill>
      <patternFill patternType="none"/>
    </fill>
    <fill>
      <patternFill patternType="gray125"/>
    </fill>
    <fill>
      <patternFill patternType="solid">
        <fgColor rgb="FF1F334B"/>
      </patternFill>
    </fill>
    <fill>
      <patternFill patternType="solid">
        <fgColor rgb="FF4F81BD"/>
      </patternFill>
    </fill>
    <fill>
      <patternFill patternType="solid">
        <fgColor rgb="FFFFFF00"/>
        <bgColor indexed="64"/>
      </patternFill>
    </fill>
    <fill>
      <patternFill patternType="solid">
        <fgColor theme="4"/>
        <bgColor indexed="64"/>
      </patternFill>
    </fill>
  </fills>
  <borders count="38">
    <border>
      <left/>
      <right/>
      <top/>
      <bottom/>
      <diagonal/>
    </border>
    <border>
      <left style="thin">
        <color rgb="FFFFFFFF"/>
      </left>
      <right style="thin">
        <color rgb="FFFFFFFF"/>
      </right>
      <top style="thin">
        <color rgb="FFFFFFFF"/>
      </top>
      <bottom style="thin">
        <color rgb="FFFFFFFF"/>
      </bottom>
      <diagonal/>
    </border>
    <border>
      <left/>
      <right/>
      <top style="thin">
        <color rgb="FF4F81BD"/>
      </top>
      <bottom style="thin">
        <color rgb="FF4F81BD"/>
      </bottom>
      <diagonal/>
    </border>
    <border>
      <left style="thin">
        <color rgb="FF4F81BD"/>
      </left>
      <right style="thin">
        <color rgb="FF4F81BD"/>
      </right>
      <top style="thin">
        <color rgb="FF4F81BD"/>
      </top>
      <bottom style="thin">
        <color rgb="FF4F81BD"/>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right/>
      <top style="double">
        <color auto="1"/>
      </top>
      <bottom style="double">
        <color auto="1"/>
      </bottom>
      <diagonal/>
    </border>
    <border>
      <left style="double">
        <color auto="1"/>
      </left>
      <right/>
      <top/>
      <bottom/>
      <diagonal/>
    </border>
    <border>
      <left/>
      <right/>
      <top style="thin">
        <color rgb="FF4F81BD"/>
      </top>
      <bottom/>
      <diagonal/>
    </border>
    <border>
      <left/>
      <right/>
      <top style="double">
        <color auto="1"/>
      </top>
      <bottom/>
      <diagonal/>
    </border>
    <border>
      <left/>
      <right style="double">
        <color indexed="64"/>
      </right>
      <top style="double">
        <color indexed="64"/>
      </top>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double">
        <color auto="1"/>
      </left>
      <right/>
      <top/>
      <bottom style="thin">
        <color auto="1"/>
      </bottom>
      <diagonal/>
    </border>
    <border>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double">
        <color auto="1"/>
      </top>
      <bottom style="double">
        <color indexed="64"/>
      </bottom>
      <diagonal/>
    </border>
    <border>
      <left/>
      <right style="double">
        <color auto="1"/>
      </right>
      <top style="double">
        <color auto="1"/>
      </top>
      <bottom style="double">
        <color auto="1"/>
      </bottom>
      <diagonal/>
    </border>
    <border>
      <left style="double">
        <color auto="1"/>
      </left>
      <right/>
      <top/>
      <bottom style="double">
        <color auto="1"/>
      </bottom>
      <diagonal/>
    </border>
    <border>
      <left/>
      <right/>
      <top/>
      <bottom style="double">
        <color indexed="64"/>
      </bottom>
      <diagonal/>
    </border>
    <border>
      <left/>
      <right style="double">
        <color indexed="64"/>
      </right>
      <top/>
      <bottom style="double">
        <color indexed="64"/>
      </bottom>
      <diagonal/>
    </border>
    <border>
      <left/>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right/>
      <top style="thin">
        <color rgb="FFFFFFFF"/>
      </top>
      <bottom/>
      <diagonal/>
    </border>
    <border>
      <left style="thin">
        <color rgb="FFFFFFFF"/>
      </left>
      <right/>
      <top style="thin">
        <color rgb="FFFFFFFF"/>
      </top>
      <bottom style="thin">
        <color rgb="FF4F81BD"/>
      </bottom>
      <diagonal/>
    </border>
    <border>
      <left/>
      <right style="thin">
        <color rgb="FFFFFFFF"/>
      </right>
      <top style="thin">
        <color rgb="FFFFFFFF"/>
      </top>
      <bottom style="thin">
        <color rgb="FF4F81BD"/>
      </bottom>
      <diagonal/>
    </border>
    <border>
      <left/>
      <right/>
      <top style="thin">
        <color rgb="FFFFFFFF"/>
      </top>
      <bottom style="thin">
        <color rgb="FF4F81BD"/>
      </bottom>
      <diagonal/>
    </border>
    <border>
      <left style="thin">
        <color rgb="FFFFFFFF"/>
      </left>
      <right style="thin">
        <color rgb="FFFFFFFF"/>
      </right>
      <top style="thin">
        <color rgb="FF4F81BD"/>
      </top>
      <bottom style="thin">
        <color rgb="FF4F81BD"/>
      </bottom>
      <diagonal/>
    </border>
    <border>
      <left style="thin">
        <color rgb="FFFFFFFF"/>
      </left>
      <right/>
      <top style="thin">
        <color rgb="FF4F81BD"/>
      </top>
      <bottom style="thin">
        <color rgb="FF4F81BD"/>
      </bottom>
      <diagonal/>
    </border>
    <border>
      <left/>
      <right style="thin">
        <color rgb="FFFFFFFF"/>
      </right>
      <top style="thin">
        <color rgb="FF4F81BD"/>
      </top>
      <bottom style="thin">
        <color rgb="FF4F81BD"/>
      </bottom>
      <diagonal/>
    </border>
  </borders>
  <cellStyleXfs count="3">
    <xf numFmtId="0" fontId="0" fillId="0" borderId="0"/>
    <xf numFmtId="43" fontId="2" fillId="0" borderId="0" applyFont="0" applyFill="0" applyBorder="0" applyAlignment="0" applyProtection="0"/>
    <xf numFmtId="0" fontId="20" fillId="0" borderId="0" applyNumberFormat="0" applyFill="0" applyBorder="0" applyAlignment="0" applyProtection="0"/>
  </cellStyleXfs>
  <cellXfs count="93">
    <xf numFmtId="0" fontId="0" fillId="0" borderId="0" xfId="0"/>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9" fontId="0" fillId="0" borderId="0" xfId="0" applyNumberFormat="1"/>
    <xf numFmtId="0" fontId="0" fillId="0" borderId="4" xfId="0" applyBorder="1"/>
    <xf numFmtId="0" fontId="3" fillId="0" borderId="5" xfId="0" applyFont="1" applyBorder="1" applyAlignment="1">
      <alignment horizontal="left" vertical="top" wrapText="1"/>
    </xf>
    <xf numFmtId="0" fontId="4" fillId="0" borderId="4" xfId="0" applyFont="1" applyBorder="1" applyAlignment="1">
      <alignment horizontal="center" vertical="top" wrapText="1"/>
    </xf>
    <xf numFmtId="0" fontId="5" fillId="0" borderId="7" xfId="0" applyFont="1" applyBorder="1" applyAlignment="1">
      <alignment vertical="center" wrapText="1"/>
    </xf>
    <xf numFmtId="0" fontId="0" fillId="0" borderId="7" xfId="0" applyBorder="1"/>
    <xf numFmtId="0" fontId="6" fillId="0" borderId="5" xfId="0" applyFont="1" applyBorder="1" applyAlignment="1">
      <alignment wrapText="1"/>
    </xf>
    <xf numFmtId="0" fontId="7" fillId="3" borderId="8" xfId="0" applyFont="1" applyFill="1" applyBorder="1" applyAlignment="1">
      <alignment horizontal="center" vertical="center" wrapText="1"/>
    </xf>
    <xf numFmtId="0" fontId="8" fillId="0" borderId="0" xfId="0" applyFont="1" applyAlignment="1">
      <alignment horizontal="center" vertical="center"/>
    </xf>
    <xf numFmtId="0" fontId="5" fillId="0" borderId="15" xfId="0" applyFont="1" applyBorder="1" applyAlignment="1">
      <alignment vertical="top" wrapText="1"/>
    </xf>
    <xf numFmtId="0" fontId="5" fillId="0" borderId="16" xfId="0" applyFont="1" applyBorder="1" applyAlignment="1">
      <alignment vertical="top" wrapText="1"/>
    </xf>
    <xf numFmtId="0" fontId="0" fillId="0" borderId="5" xfId="0" applyBorder="1"/>
    <xf numFmtId="0" fontId="17" fillId="0" borderId="25" xfId="0" applyFont="1" applyBorder="1" applyAlignment="1">
      <alignment horizontal="left" vertical="top" wrapText="1"/>
    </xf>
    <xf numFmtId="0" fontId="17" fillId="0" borderId="26" xfId="0" applyFont="1" applyBorder="1" applyAlignment="1">
      <alignment vertical="top" wrapText="1"/>
    </xf>
    <xf numFmtId="0" fontId="17" fillId="0" borderId="27" xfId="0" applyFont="1" applyBorder="1" applyAlignment="1">
      <alignment vertical="top" wrapText="1"/>
    </xf>
    <xf numFmtId="0" fontId="0" fillId="0" borderId="9" xfId="0" applyBorder="1"/>
    <xf numFmtId="0" fontId="5" fillId="0" borderId="0" xfId="0" applyFont="1"/>
    <xf numFmtId="0" fontId="18"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horizontal="left" vertical="top" wrapText="1"/>
    </xf>
    <xf numFmtId="0" fontId="21" fillId="0" borderId="0" xfId="2" applyFont="1" applyAlignment="1">
      <alignment horizontal="left" vertical="top" wrapText="1"/>
    </xf>
    <xf numFmtId="0" fontId="20" fillId="0" borderId="0" xfId="2" applyAlignment="1">
      <alignment horizontal="left" vertical="top" wrapText="1"/>
    </xf>
    <xf numFmtId="0" fontId="0" fillId="0" borderId="0" xfId="0" applyAlignment="1">
      <alignment vertical="top" wrapText="1"/>
    </xf>
    <xf numFmtId="0" fontId="22" fillId="0" borderId="0" xfId="2" applyFont="1" applyBorder="1"/>
    <xf numFmtId="0" fontId="23" fillId="0" borderId="0" xfId="0" applyFont="1" applyAlignment="1">
      <alignment vertical="top" wrapText="1"/>
    </xf>
    <xf numFmtId="0" fontId="24" fillId="0" borderId="0" xfId="0" applyFont="1"/>
    <xf numFmtId="0" fontId="25" fillId="0" borderId="28" xfId="0" applyFont="1" applyBorder="1" applyAlignment="1">
      <alignment wrapText="1"/>
    </xf>
    <xf numFmtId="0" fontId="25" fillId="0" borderId="0" xfId="0" applyFont="1" applyAlignment="1">
      <alignment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27" fillId="3" borderId="35"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35"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1" fillId="0" borderId="3" xfId="0" applyFont="1" applyBorder="1" applyAlignment="1">
      <alignment horizontal="left"/>
    </xf>
    <xf numFmtId="164" fontId="31" fillId="0" borderId="2" xfId="1" applyNumberFormat="1" applyFont="1" applyBorder="1" applyAlignment="1">
      <alignment horizontal="right"/>
    </xf>
    <xf numFmtId="164" fontId="32" fillId="0" borderId="2" xfId="1" applyNumberFormat="1" applyFont="1" applyBorder="1" applyAlignment="1">
      <alignment horizontal="right"/>
    </xf>
    <xf numFmtId="0" fontId="33" fillId="0" borderId="3" xfId="0" applyFont="1" applyBorder="1" applyAlignment="1">
      <alignment horizontal="left"/>
    </xf>
    <xf numFmtId="0" fontId="33" fillId="0" borderId="2" xfId="0" applyFont="1" applyBorder="1" applyAlignment="1">
      <alignment horizontal="right"/>
    </xf>
    <xf numFmtId="165" fontId="33" fillId="0" borderId="2" xfId="0" applyNumberFormat="1" applyFont="1" applyBorder="1" applyAlignment="1">
      <alignment horizontal="right"/>
    </xf>
    <xf numFmtId="165" fontId="32" fillId="0" borderId="2" xfId="0" applyNumberFormat="1" applyFont="1" applyBorder="1" applyAlignment="1">
      <alignment horizontal="right"/>
    </xf>
    <xf numFmtId="9" fontId="31" fillId="0" borderId="2" xfId="0" applyNumberFormat="1" applyFont="1" applyBorder="1" applyAlignment="1">
      <alignment horizontal="right"/>
    </xf>
    <xf numFmtId="0" fontId="31" fillId="0" borderId="2" xfId="0" applyFont="1" applyBorder="1" applyAlignment="1">
      <alignment horizontal="right"/>
    </xf>
    <xf numFmtId="165" fontId="33" fillId="0" borderId="8" xfId="0" applyNumberFormat="1" applyFont="1" applyBorder="1" applyAlignment="1">
      <alignment horizontal="right"/>
    </xf>
    <xf numFmtId="165" fontId="32" fillId="0" borderId="8" xfId="0" applyNumberFormat="1" applyFont="1" applyBorder="1" applyAlignment="1">
      <alignment horizontal="right"/>
    </xf>
    <xf numFmtId="165" fontId="33" fillId="0" borderId="0" xfId="0" applyNumberFormat="1" applyFont="1" applyAlignment="1">
      <alignment horizontal="right"/>
    </xf>
    <xf numFmtId="165" fontId="32" fillId="0" borderId="0" xfId="0" applyNumberFormat="1" applyFont="1" applyAlignment="1">
      <alignment horizontal="right"/>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23" xfId="0" applyFont="1" applyBorder="1" applyAlignment="1">
      <alignment horizontal="left" vertical="top" wrapText="1"/>
    </xf>
    <xf numFmtId="0" fontId="3" fillId="0" borderId="6" xfId="0" applyFont="1" applyBorder="1" applyAlignment="1">
      <alignment horizontal="left" vertical="top" wrapText="1"/>
    </xf>
    <xf numFmtId="0" fontId="3" fillId="0" borderId="24"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6" fillId="4" borderId="20" xfId="0" applyFont="1" applyFill="1" applyBorder="1" applyAlignment="1">
      <alignment horizontal="left" wrapText="1"/>
    </xf>
    <xf numFmtId="0" fontId="0" fillId="4" borderId="21" xfId="0" applyFill="1" applyBorder="1" applyAlignment="1">
      <alignment horizontal="left" wrapText="1"/>
    </xf>
    <xf numFmtId="0" fontId="0" fillId="4" borderId="22" xfId="0" applyFill="1" applyBorder="1" applyAlignment="1">
      <alignment horizontal="left" wrapText="1"/>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5"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0" fillId="0" borderId="11" xfId="0" applyFont="1" applyBorder="1" applyAlignment="1">
      <alignment horizontal="left"/>
    </xf>
    <xf numFmtId="0" fontId="11" fillId="0" borderId="12" xfId="0" applyFont="1" applyBorder="1" applyAlignment="1">
      <alignment horizontal="left"/>
    </xf>
    <xf numFmtId="0" fontId="11" fillId="0" borderId="13" xfId="0" applyFont="1" applyBorder="1" applyAlignment="1">
      <alignment horizontal="left"/>
    </xf>
    <xf numFmtId="0" fontId="12" fillId="0" borderId="14" xfId="0" applyFont="1" applyBorder="1" applyAlignment="1">
      <alignment horizontal="left"/>
    </xf>
    <xf numFmtId="0" fontId="13" fillId="0" borderId="15" xfId="0" applyFont="1" applyBorder="1" applyAlignment="1">
      <alignment horizontal="left"/>
    </xf>
    <xf numFmtId="0" fontId="13" fillId="0" borderId="16" xfId="0" applyFont="1" applyBorder="1" applyAlignment="1">
      <alignment horizontal="left"/>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9" fillId="0" borderId="0" xfId="0" applyFont="1" applyAlignment="1">
      <alignment horizontal="center" vertical="top" wrapText="1"/>
    </xf>
    <xf numFmtId="0" fontId="0" fillId="0" borderId="0" xfId="0" applyAlignment="1">
      <alignment horizontal="center" vertical="top" wrapText="1"/>
    </xf>
    <xf numFmtId="0" fontId="1" fillId="2" borderId="34" xfId="0" applyFont="1" applyFill="1" applyBorder="1" applyAlignment="1">
      <alignment horizontal="center" vertical="center" wrapText="1"/>
    </xf>
    <xf numFmtId="0" fontId="1" fillId="2" borderId="32"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23" fillId="0" borderId="0" xfId="0" applyFont="1" applyAlignment="1">
      <alignment horizontal="center" vertical="top" wrapText="1"/>
    </xf>
    <xf numFmtId="0" fontId="25" fillId="0" borderId="28"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106680</xdr:colOff>
      <xdr:row>2</xdr:row>
      <xdr:rowOff>63651</xdr:rowOff>
    </xdr:from>
    <xdr:ext cx="2804160" cy="827890"/>
    <xdr:pic>
      <xdr:nvPicPr>
        <xdr:cNvPr id="2" name="Picture 1">
          <a:extLst>
            <a:ext uri="{FF2B5EF4-FFF2-40B4-BE49-F238E27FC236}">
              <a16:creationId xmlns:a16="http://schemas.microsoft.com/office/drawing/2014/main" id="{9B3AFE08-2F64-4B2C-A29D-3D8F38E907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840891"/>
          <a:ext cx="2804160" cy="827890"/>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33</xdr:col>
      <xdr:colOff>1104900</xdr:colOff>
      <xdr:row>2</xdr:row>
      <xdr:rowOff>220980</xdr:rowOff>
    </xdr:from>
    <xdr:ext cx="1083326" cy="323430"/>
    <xdr:pic>
      <xdr:nvPicPr>
        <xdr:cNvPr id="2" name="Picture 1">
          <a:extLst>
            <a:ext uri="{FF2B5EF4-FFF2-40B4-BE49-F238E27FC236}">
              <a16:creationId xmlns:a16="http://schemas.microsoft.com/office/drawing/2014/main" id="{49B82D61-4752-48BF-8672-B9F7983C2A91}"/>
            </a:ext>
          </a:extLst>
        </xdr:cNvPr>
        <xdr:cNvPicPr>
          <a:picLocks noChangeAspect="1"/>
        </xdr:cNvPicPr>
      </xdr:nvPicPr>
      <xdr:blipFill>
        <a:blip xmlns:r="http://schemas.openxmlformats.org/officeDocument/2006/relationships" r:embed="rId1" cstate="print"/>
        <a:stretch>
          <a:fillRect/>
        </a:stretch>
      </xdr:blipFill>
      <xdr:spPr>
        <a:xfrm>
          <a:off x="50627280" y="13106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8D15D034-C90D-466B-BED6-9DE3CE30A3CE}"/>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16</xdr:col>
      <xdr:colOff>899160</xdr:colOff>
      <xdr:row>2</xdr:row>
      <xdr:rowOff>137160</xdr:rowOff>
    </xdr:from>
    <xdr:ext cx="1083326" cy="323430"/>
    <xdr:pic>
      <xdr:nvPicPr>
        <xdr:cNvPr id="4" name="Picture 3">
          <a:extLst>
            <a:ext uri="{FF2B5EF4-FFF2-40B4-BE49-F238E27FC236}">
              <a16:creationId xmlns:a16="http://schemas.microsoft.com/office/drawing/2014/main" id="{C074AC73-988C-414F-AF51-E903DFB3BDC3}"/>
            </a:ext>
          </a:extLst>
        </xdr:cNvPr>
        <xdr:cNvPicPr>
          <a:picLocks noChangeAspect="1"/>
        </xdr:cNvPicPr>
      </xdr:nvPicPr>
      <xdr:blipFill>
        <a:blip xmlns:r="http://schemas.openxmlformats.org/officeDocument/2006/relationships" r:embed="rId1" cstate="print"/>
        <a:stretch>
          <a:fillRect/>
        </a:stretch>
      </xdr:blipFill>
      <xdr:spPr>
        <a:xfrm>
          <a:off x="26197560" y="1226820"/>
          <a:ext cx="1083326" cy="323430"/>
        </a:xfrm>
        <a:prstGeom prst="rect">
          <a:avLst/>
        </a:prstGeom>
      </xdr:spPr>
    </xdr:pic>
    <xdr:clientData/>
  </xdr:oneCellAnchor>
  <xdr:oneCellAnchor>
    <xdr:from>
      <xdr:col>6</xdr:col>
      <xdr:colOff>147852</xdr:colOff>
      <xdr:row>2</xdr:row>
      <xdr:rowOff>218891</xdr:rowOff>
    </xdr:from>
    <xdr:ext cx="1078968" cy="322129"/>
    <xdr:pic>
      <xdr:nvPicPr>
        <xdr:cNvPr id="5" name="Picture 4">
          <a:extLst>
            <a:ext uri="{FF2B5EF4-FFF2-40B4-BE49-F238E27FC236}">
              <a16:creationId xmlns:a16="http://schemas.microsoft.com/office/drawing/2014/main" id="{5959672E-AFE7-47A8-B082-19E88CDFC2E3}"/>
            </a:ext>
          </a:extLst>
        </xdr:cNvPr>
        <xdr:cNvPicPr>
          <a:picLocks noChangeAspect="1"/>
        </xdr:cNvPicPr>
      </xdr:nvPicPr>
      <xdr:blipFill>
        <a:blip xmlns:r="http://schemas.openxmlformats.org/officeDocument/2006/relationships" r:embed="rId1" cstate="print"/>
        <a:stretch>
          <a:fillRect/>
        </a:stretch>
      </xdr:blipFill>
      <xdr:spPr>
        <a:xfrm>
          <a:off x="11196852" y="1308551"/>
          <a:ext cx="1078968" cy="32212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33</xdr:col>
      <xdr:colOff>1104900</xdr:colOff>
      <xdr:row>2</xdr:row>
      <xdr:rowOff>220980</xdr:rowOff>
    </xdr:from>
    <xdr:ext cx="1083326" cy="323430"/>
    <xdr:pic>
      <xdr:nvPicPr>
        <xdr:cNvPr id="2" name="Picture 1">
          <a:extLst>
            <a:ext uri="{FF2B5EF4-FFF2-40B4-BE49-F238E27FC236}">
              <a16:creationId xmlns:a16="http://schemas.microsoft.com/office/drawing/2014/main" id="{2C750873-8DB0-422B-AD70-A0D36FE31F7F}"/>
            </a:ext>
          </a:extLst>
        </xdr:cNvPr>
        <xdr:cNvPicPr>
          <a:picLocks noChangeAspect="1"/>
        </xdr:cNvPicPr>
      </xdr:nvPicPr>
      <xdr:blipFill>
        <a:blip xmlns:r="http://schemas.openxmlformats.org/officeDocument/2006/relationships" r:embed="rId1" cstate="print"/>
        <a:stretch>
          <a:fillRect/>
        </a:stretch>
      </xdr:blipFill>
      <xdr:spPr>
        <a:xfrm>
          <a:off x="51998880" y="13106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349B1DCA-9EF4-434D-B810-24D902DBA98B}"/>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16</xdr:col>
      <xdr:colOff>899160</xdr:colOff>
      <xdr:row>2</xdr:row>
      <xdr:rowOff>137160</xdr:rowOff>
    </xdr:from>
    <xdr:ext cx="1083326" cy="323430"/>
    <xdr:pic>
      <xdr:nvPicPr>
        <xdr:cNvPr id="4" name="Picture 3">
          <a:extLst>
            <a:ext uri="{FF2B5EF4-FFF2-40B4-BE49-F238E27FC236}">
              <a16:creationId xmlns:a16="http://schemas.microsoft.com/office/drawing/2014/main" id="{A1EE04DC-9DF7-4B96-892F-AE990ED65B0E}"/>
            </a:ext>
          </a:extLst>
        </xdr:cNvPr>
        <xdr:cNvPicPr>
          <a:picLocks noChangeAspect="1"/>
        </xdr:cNvPicPr>
      </xdr:nvPicPr>
      <xdr:blipFill>
        <a:blip xmlns:r="http://schemas.openxmlformats.org/officeDocument/2006/relationships" r:embed="rId1" cstate="print"/>
        <a:stretch>
          <a:fillRect/>
        </a:stretch>
      </xdr:blipFill>
      <xdr:spPr>
        <a:xfrm>
          <a:off x="27569160" y="1226820"/>
          <a:ext cx="1083326" cy="323430"/>
        </a:xfrm>
        <a:prstGeom prst="rect">
          <a:avLst/>
        </a:prstGeom>
      </xdr:spPr>
    </xdr:pic>
    <xdr:clientData/>
  </xdr:oneCellAnchor>
  <xdr:oneCellAnchor>
    <xdr:from>
      <xdr:col>6</xdr:col>
      <xdr:colOff>147852</xdr:colOff>
      <xdr:row>2</xdr:row>
      <xdr:rowOff>218891</xdr:rowOff>
    </xdr:from>
    <xdr:ext cx="1078968" cy="322129"/>
    <xdr:pic>
      <xdr:nvPicPr>
        <xdr:cNvPr id="5" name="Picture 4">
          <a:extLst>
            <a:ext uri="{FF2B5EF4-FFF2-40B4-BE49-F238E27FC236}">
              <a16:creationId xmlns:a16="http://schemas.microsoft.com/office/drawing/2014/main" id="{5592B054-D6A1-45D3-997B-49BE5979DD34}"/>
            </a:ext>
          </a:extLst>
        </xdr:cNvPr>
        <xdr:cNvPicPr>
          <a:picLocks noChangeAspect="1"/>
        </xdr:cNvPicPr>
      </xdr:nvPicPr>
      <xdr:blipFill>
        <a:blip xmlns:r="http://schemas.openxmlformats.org/officeDocument/2006/relationships" r:embed="rId1" cstate="print"/>
        <a:stretch>
          <a:fillRect/>
        </a:stretch>
      </xdr:blipFill>
      <xdr:spPr>
        <a:xfrm>
          <a:off x="12568452" y="1308551"/>
          <a:ext cx="1078968" cy="32212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33</xdr:col>
      <xdr:colOff>1104900</xdr:colOff>
      <xdr:row>2</xdr:row>
      <xdr:rowOff>220980</xdr:rowOff>
    </xdr:from>
    <xdr:ext cx="1083326" cy="323430"/>
    <xdr:pic>
      <xdr:nvPicPr>
        <xdr:cNvPr id="2" name="Picture 1">
          <a:extLst>
            <a:ext uri="{FF2B5EF4-FFF2-40B4-BE49-F238E27FC236}">
              <a16:creationId xmlns:a16="http://schemas.microsoft.com/office/drawing/2014/main" id="{A11F630A-5326-4070-9DD0-CC1CEED8A5AB}"/>
            </a:ext>
          </a:extLst>
        </xdr:cNvPr>
        <xdr:cNvPicPr>
          <a:picLocks noChangeAspect="1"/>
        </xdr:cNvPicPr>
      </xdr:nvPicPr>
      <xdr:blipFill>
        <a:blip xmlns:r="http://schemas.openxmlformats.org/officeDocument/2006/relationships" r:embed="rId1" cstate="print"/>
        <a:stretch>
          <a:fillRect/>
        </a:stretch>
      </xdr:blipFill>
      <xdr:spPr>
        <a:xfrm>
          <a:off x="52250340" y="13106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08801D70-1967-4F01-A441-ABEC2BBAB81C}"/>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16</xdr:col>
      <xdr:colOff>899160</xdr:colOff>
      <xdr:row>2</xdr:row>
      <xdr:rowOff>137160</xdr:rowOff>
    </xdr:from>
    <xdr:ext cx="1083326" cy="323430"/>
    <xdr:pic>
      <xdr:nvPicPr>
        <xdr:cNvPr id="4" name="Picture 3">
          <a:extLst>
            <a:ext uri="{FF2B5EF4-FFF2-40B4-BE49-F238E27FC236}">
              <a16:creationId xmlns:a16="http://schemas.microsoft.com/office/drawing/2014/main" id="{D84A3B72-F293-49FC-A93F-A4FCBBF0C333}"/>
            </a:ext>
          </a:extLst>
        </xdr:cNvPr>
        <xdr:cNvPicPr>
          <a:picLocks noChangeAspect="1"/>
        </xdr:cNvPicPr>
      </xdr:nvPicPr>
      <xdr:blipFill>
        <a:blip xmlns:r="http://schemas.openxmlformats.org/officeDocument/2006/relationships" r:embed="rId1" cstate="print"/>
        <a:stretch>
          <a:fillRect/>
        </a:stretch>
      </xdr:blipFill>
      <xdr:spPr>
        <a:xfrm>
          <a:off x="27820620" y="1226820"/>
          <a:ext cx="1083326" cy="323430"/>
        </a:xfrm>
        <a:prstGeom prst="rect">
          <a:avLst/>
        </a:prstGeom>
      </xdr:spPr>
    </xdr:pic>
    <xdr:clientData/>
  </xdr:oneCellAnchor>
  <xdr:oneCellAnchor>
    <xdr:from>
      <xdr:col>6</xdr:col>
      <xdr:colOff>147852</xdr:colOff>
      <xdr:row>2</xdr:row>
      <xdr:rowOff>218891</xdr:rowOff>
    </xdr:from>
    <xdr:ext cx="1078968" cy="322129"/>
    <xdr:pic>
      <xdr:nvPicPr>
        <xdr:cNvPr id="5" name="Picture 4">
          <a:extLst>
            <a:ext uri="{FF2B5EF4-FFF2-40B4-BE49-F238E27FC236}">
              <a16:creationId xmlns:a16="http://schemas.microsoft.com/office/drawing/2014/main" id="{85531621-8106-4CE1-89B3-5B8DF7C5FFFF}"/>
            </a:ext>
          </a:extLst>
        </xdr:cNvPr>
        <xdr:cNvPicPr>
          <a:picLocks noChangeAspect="1"/>
        </xdr:cNvPicPr>
      </xdr:nvPicPr>
      <xdr:blipFill>
        <a:blip xmlns:r="http://schemas.openxmlformats.org/officeDocument/2006/relationships" r:embed="rId1" cstate="print"/>
        <a:stretch>
          <a:fillRect/>
        </a:stretch>
      </xdr:blipFill>
      <xdr:spPr>
        <a:xfrm>
          <a:off x="12819912" y="1308551"/>
          <a:ext cx="1078968" cy="32212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33</xdr:col>
      <xdr:colOff>1104900</xdr:colOff>
      <xdr:row>2</xdr:row>
      <xdr:rowOff>220980</xdr:rowOff>
    </xdr:from>
    <xdr:ext cx="1083326" cy="323430"/>
    <xdr:pic>
      <xdr:nvPicPr>
        <xdr:cNvPr id="2" name="Picture 1">
          <a:extLst>
            <a:ext uri="{FF2B5EF4-FFF2-40B4-BE49-F238E27FC236}">
              <a16:creationId xmlns:a16="http://schemas.microsoft.com/office/drawing/2014/main" id="{DF816EEB-CE45-4D3E-B73C-FF8EA4A43AF9}"/>
            </a:ext>
          </a:extLst>
        </xdr:cNvPr>
        <xdr:cNvPicPr>
          <a:picLocks noChangeAspect="1"/>
        </xdr:cNvPicPr>
      </xdr:nvPicPr>
      <xdr:blipFill>
        <a:blip xmlns:r="http://schemas.openxmlformats.org/officeDocument/2006/relationships" r:embed="rId1" cstate="print"/>
        <a:stretch>
          <a:fillRect/>
        </a:stretch>
      </xdr:blipFill>
      <xdr:spPr>
        <a:xfrm>
          <a:off x="50558700" y="1310640"/>
          <a:ext cx="1083326" cy="323430"/>
        </a:xfrm>
        <a:prstGeom prst="rect">
          <a:avLst/>
        </a:prstGeom>
      </xdr:spPr>
    </xdr:pic>
    <xdr:clientData/>
  </xdr:oneCellAnchor>
  <xdr:oneCellAnchor>
    <xdr:from>
      <xdr:col>0</xdr:col>
      <xdr:colOff>205740</xdr:colOff>
      <xdr:row>1</xdr:row>
      <xdr:rowOff>152400</xdr:rowOff>
    </xdr:from>
    <xdr:ext cx="2232000" cy="468000"/>
    <xdr:pic>
      <xdr:nvPicPr>
        <xdr:cNvPr id="3" name="Picture 2">
          <a:extLst>
            <a:ext uri="{FF2B5EF4-FFF2-40B4-BE49-F238E27FC236}">
              <a16:creationId xmlns:a16="http://schemas.microsoft.com/office/drawing/2014/main" id="{62A6EEFA-E789-43A3-AEAB-88778282932F}"/>
            </a:ext>
          </a:extLst>
        </xdr:cNvPr>
        <xdr:cNvPicPr>
          <a:picLocks noChangeAspect="1"/>
        </xdr:cNvPicPr>
      </xdr:nvPicPr>
      <xdr:blipFill>
        <a:blip xmlns:r="http://schemas.openxmlformats.org/officeDocument/2006/relationships" r:embed="rId2"/>
        <a:stretch>
          <a:fillRect/>
        </a:stretch>
      </xdr:blipFill>
      <xdr:spPr>
        <a:xfrm>
          <a:off x="205740" y="419100"/>
          <a:ext cx="2232000" cy="468000"/>
        </a:xfrm>
        <a:prstGeom prst="rect">
          <a:avLst/>
        </a:prstGeom>
      </xdr:spPr>
    </xdr:pic>
    <xdr:clientData/>
  </xdr:oneCellAnchor>
  <xdr:oneCellAnchor>
    <xdr:from>
      <xdr:col>16</xdr:col>
      <xdr:colOff>899160</xdr:colOff>
      <xdr:row>2</xdr:row>
      <xdr:rowOff>137160</xdr:rowOff>
    </xdr:from>
    <xdr:ext cx="1083326" cy="323430"/>
    <xdr:pic>
      <xdr:nvPicPr>
        <xdr:cNvPr id="4" name="Picture 3">
          <a:extLst>
            <a:ext uri="{FF2B5EF4-FFF2-40B4-BE49-F238E27FC236}">
              <a16:creationId xmlns:a16="http://schemas.microsoft.com/office/drawing/2014/main" id="{1362D264-AA55-4982-9595-3D91C4D9289C}"/>
            </a:ext>
          </a:extLst>
        </xdr:cNvPr>
        <xdr:cNvPicPr>
          <a:picLocks noChangeAspect="1"/>
        </xdr:cNvPicPr>
      </xdr:nvPicPr>
      <xdr:blipFill>
        <a:blip xmlns:r="http://schemas.openxmlformats.org/officeDocument/2006/relationships" r:embed="rId1" cstate="print"/>
        <a:stretch>
          <a:fillRect/>
        </a:stretch>
      </xdr:blipFill>
      <xdr:spPr>
        <a:xfrm>
          <a:off x="26128980" y="1226820"/>
          <a:ext cx="1083326" cy="323430"/>
        </a:xfrm>
        <a:prstGeom prst="rect">
          <a:avLst/>
        </a:prstGeom>
      </xdr:spPr>
    </xdr:pic>
    <xdr:clientData/>
  </xdr:oneCellAnchor>
  <xdr:oneCellAnchor>
    <xdr:from>
      <xdr:col>6</xdr:col>
      <xdr:colOff>224052</xdr:colOff>
      <xdr:row>2</xdr:row>
      <xdr:rowOff>1011371</xdr:rowOff>
    </xdr:from>
    <xdr:ext cx="1078968" cy="322129"/>
    <xdr:pic>
      <xdr:nvPicPr>
        <xdr:cNvPr id="5" name="Picture 4">
          <a:extLst>
            <a:ext uri="{FF2B5EF4-FFF2-40B4-BE49-F238E27FC236}">
              <a16:creationId xmlns:a16="http://schemas.microsoft.com/office/drawing/2014/main" id="{E10986BE-6BDD-4170-8891-57C605BE96D1}"/>
            </a:ext>
          </a:extLst>
        </xdr:cNvPr>
        <xdr:cNvPicPr>
          <a:picLocks noChangeAspect="1"/>
        </xdr:cNvPicPr>
      </xdr:nvPicPr>
      <xdr:blipFill>
        <a:blip xmlns:r="http://schemas.openxmlformats.org/officeDocument/2006/relationships" r:embed="rId1" cstate="print"/>
        <a:stretch>
          <a:fillRect/>
        </a:stretch>
      </xdr:blipFill>
      <xdr:spPr>
        <a:xfrm>
          <a:off x="12263652" y="2101031"/>
          <a:ext cx="1078968" cy="3221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33</xdr:col>
      <xdr:colOff>1104900</xdr:colOff>
      <xdr:row>2</xdr:row>
      <xdr:rowOff>220980</xdr:rowOff>
    </xdr:from>
    <xdr:ext cx="1083326" cy="323430"/>
    <xdr:pic>
      <xdr:nvPicPr>
        <xdr:cNvPr id="2" name="Picture 1">
          <a:extLst>
            <a:ext uri="{FF2B5EF4-FFF2-40B4-BE49-F238E27FC236}">
              <a16:creationId xmlns:a16="http://schemas.microsoft.com/office/drawing/2014/main" id="{9D060806-8363-4E6E-8DC4-8E98611D79D8}"/>
            </a:ext>
          </a:extLst>
        </xdr:cNvPr>
        <xdr:cNvPicPr>
          <a:picLocks noChangeAspect="1"/>
        </xdr:cNvPicPr>
      </xdr:nvPicPr>
      <xdr:blipFill>
        <a:blip xmlns:r="http://schemas.openxmlformats.org/officeDocument/2006/relationships" r:embed="rId1" cstate="print"/>
        <a:stretch>
          <a:fillRect/>
        </a:stretch>
      </xdr:blipFill>
      <xdr:spPr>
        <a:xfrm>
          <a:off x="51617880" y="1310640"/>
          <a:ext cx="1083326" cy="323430"/>
        </a:xfrm>
        <a:prstGeom prst="rect">
          <a:avLst/>
        </a:prstGeom>
      </xdr:spPr>
    </xdr:pic>
    <xdr:clientData/>
  </xdr:oneCellAnchor>
  <xdr:oneCellAnchor>
    <xdr:from>
      <xdr:col>0</xdr:col>
      <xdr:colOff>205740</xdr:colOff>
      <xdr:row>1</xdr:row>
      <xdr:rowOff>152400</xdr:rowOff>
    </xdr:from>
    <xdr:ext cx="2232000" cy="468000"/>
    <xdr:pic>
      <xdr:nvPicPr>
        <xdr:cNvPr id="3" name="Picture 2">
          <a:extLst>
            <a:ext uri="{FF2B5EF4-FFF2-40B4-BE49-F238E27FC236}">
              <a16:creationId xmlns:a16="http://schemas.microsoft.com/office/drawing/2014/main" id="{19C53FAD-0581-4DFD-86E2-1DC45E814C90}"/>
            </a:ext>
          </a:extLst>
        </xdr:cNvPr>
        <xdr:cNvPicPr>
          <a:picLocks noChangeAspect="1"/>
        </xdr:cNvPicPr>
      </xdr:nvPicPr>
      <xdr:blipFill>
        <a:blip xmlns:r="http://schemas.openxmlformats.org/officeDocument/2006/relationships" r:embed="rId2"/>
        <a:stretch>
          <a:fillRect/>
        </a:stretch>
      </xdr:blipFill>
      <xdr:spPr>
        <a:xfrm>
          <a:off x="205740" y="419100"/>
          <a:ext cx="2232000" cy="468000"/>
        </a:xfrm>
        <a:prstGeom prst="rect">
          <a:avLst/>
        </a:prstGeom>
      </xdr:spPr>
    </xdr:pic>
    <xdr:clientData/>
  </xdr:oneCellAnchor>
  <xdr:oneCellAnchor>
    <xdr:from>
      <xdr:col>16</xdr:col>
      <xdr:colOff>899160</xdr:colOff>
      <xdr:row>2</xdr:row>
      <xdr:rowOff>137160</xdr:rowOff>
    </xdr:from>
    <xdr:ext cx="1083326" cy="323430"/>
    <xdr:pic>
      <xdr:nvPicPr>
        <xdr:cNvPr id="4" name="Picture 3">
          <a:extLst>
            <a:ext uri="{FF2B5EF4-FFF2-40B4-BE49-F238E27FC236}">
              <a16:creationId xmlns:a16="http://schemas.microsoft.com/office/drawing/2014/main" id="{7BE64D08-5079-4AE9-971D-4E3BB933F085}"/>
            </a:ext>
          </a:extLst>
        </xdr:cNvPr>
        <xdr:cNvPicPr>
          <a:picLocks noChangeAspect="1"/>
        </xdr:cNvPicPr>
      </xdr:nvPicPr>
      <xdr:blipFill>
        <a:blip xmlns:r="http://schemas.openxmlformats.org/officeDocument/2006/relationships" r:embed="rId1" cstate="print"/>
        <a:stretch>
          <a:fillRect/>
        </a:stretch>
      </xdr:blipFill>
      <xdr:spPr>
        <a:xfrm>
          <a:off x="27188160" y="1226820"/>
          <a:ext cx="1083326" cy="323430"/>
        </a:xfrm>
        <a:prstGeom prst="rect">
          <a:avLst/>
        </a:prstGeom>
      </xdr:spPr>
    </xdr:pic>
    <xdr:clientData/>
  </xdr:oneCellAnchor>
  <xdr:oneCellAnchor>
    <xdr:from>
      <xdr:col>6</xdr:col>
      <xdr:colOff>224052</xdr:colOff>
      <xdr:row>2</xdr:row>
      <xdr:rowOff>1011371</xdr:rowOff>
    </xdr:from>
    <xdr:ext cx="1078968" cy="322129"/>
    <xdr:pic>
      <xdr:nvPicPr>
        <xdr:cNvPr id="5" name="Picture 4">
          <a:extLst>
            <a:ext uri="{FF2B5EF4-FFF2-40B4-BE49-F238E27FC236}">
              <a16:creationId xmlns:a16="http://schemas.microsoft.com/office/drawing/2014/main" id="{4C62AECC-0C8F-4379-A71D-BC20B5536F5E}"/>
            </a:ext>
          </a:extLst>
        </xdr:cNvPr>
        <xdr:cNvPicPr>
          <a:picLocks noChangeAspect="1"/>
        </xdr:cNvPicPr>
      </xdr:nvPicPr>
      <xdr:blipFill>
        <a:blip xmlns:r="http://schemas.openxmlformats.org/officeDocument/2006/relationships" r:embed="rId1" cstate="print"/>
        <a:stretch>
          <a:fillRect/>
        </a:stretch>
      </xdr:blipFill>
      <xdr:spPr>
        <a:xfrm>
          <a:off x="12263652" y="2101031"/>
          <a:ext cx="1078968" cy="322129"/>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33</xdr:col>
      <xdr:colOff>1104900</xdr:colOff>
      <xdr:row>2</xdr:row>
      <xdr:rowOff>220980</xdr:rowOff>
    </xdr:from>
    <xdr:ext cx="1083326" cy="323430"/>
    <xdr:pic>
      <xdr:nvPicPr>
        <xdr:cNvPr id="2" name="Picture 1">
          <a:extLst>
            <a:ext uri="{FF2B5EF4-FFF2-40B4-BE49-F238E27FC236}">
              <a16:creationId xmlns:a16="http://schemas.microsoft.com/office/drawing/2014/main" id="{996F136A-617F-42D2-91A9-CFF581B69D45}"/>
            </a:ext>
          </a:extLst>
        </xdr:cNvPr>
        <xdr:cNvPicPr>
          <a:picLocks noChangeAspect="1"/>
        </xdr:cNvPicPr>
      </xdr:nvPicPr>
      <xdr:blipFill>
        <a:blip xmlns:r="http://schemas.openxmlformats.org/officeDocument/2006/relationships" r:embed="rId1" cstate="print"/>
        <a:stretch>
          <a:fillRect/>
        </a:stretch>
      </xdr:blipFill>
      <xdr:spPr>
        <a:xfrm>
          <a:off x="51854100" y="1310640"/>
          <a:ext cx="1083326" cy="323430"/>
        </a:xfrm>
        <a:prstGeom prst="rect">
          <a:avLst/>
        </a:prstGeom>
      </xdr:spPr>
    </xdr:pic>
    <xdr:clientData/>
  </xdr:oneCellAnchor>
  <xdr:oneCellAnchor>
    <xdr:from>
      <xdr:col>0</xdr:col>
      <xdr:colOff>205740</xdr:colOff>
      <xdr:row>1</xdr:row>
      <xdr:rowOff>152400</xdr:rowOff>
    </xdr:from>
    <xdr:ext cx="2232000" cy="468000"/>
    <xdr:pic>
      <xdr:nvPicPr>
        <xdr:cNvPr id="3" name="Picture 2">
          <a:extLst>
            <a:ext uri="{FF2B5EF4-FFF2-40B4-BE49-F238E27FC236}">
              <a16:creationId xmlns:a16="http://schemas.microsoft.com/office/drawing/2014/main" id="{E83FC5A9-71D1-4B9B-89CD-4A85CDC06751}"/>
            </a:ext>
          </a:extLst>
        </xdr:cNvPr>
        <xdr:cNvPicPr>
          <a:picLocks noChangeAspect="1"/>
        </xdr:cNvPicPr>
      </xdr:nvPicPr>
      <xdr:blipFill>
        <a:blip xmlns:r="http://schemas.openxmlformats.org/officeDocument/2006/relationships" r:embed="rId2"/>
        <a:stretch>
          <a:fillRect/>
        </a:stretch>
      </xdr:blipFill>
      <xdr:spPr>
        <a:xfrm>
          <a:off x="205740" y="419100"/>
          <a:ext cx="2232000" cy="468000"/>
        </a:xfrm>
        <a:prstGeom prst="rect">
          <a:avLst/>
        </a:prstGeom>
      </xdr:spPr>
    </xdr:pic>
    <xdr:clientData/>
  </xdr:oneCellAnchor>
  <xdr:oneCellAnchor>
    <xdr:from>
      <xdr:col>16</xdr:col>
      <xdr:colOff>899160</xdr:colOff>
      <xdr:row>2</xdr:row>
      <xdr:rowOff>137160</xdr:rowOff>
    </xdr:from>
    <xdr:ext cx="1083326" cy="323430"/>
    <xdr:pic>
      <xdr:nvPicPr>
        <xdr:cNvPr id="4" name="Picture 3">
          <a:extLst>
            <a:ext uri="{FF2B5EF4-FFF2-40B4-BE49-F238E27FC236}">
              <a16:creationId xmlns:a16="http://schemas.microsoft.com/office/drawing/2014/main" id="{5C121453-7386-42D3-9B09-F471ED2E4F47}"/>
            </a:ext>
          </a:extLst>
        </xdr:cNvPr>
        <xdr:cNvPicPr>
          <a:picLocks noChangeAspect="1"/>
        </xdr:cNvPicPr>
      </xdr:nvPicPr>
      <xdr:blipFill>
        <a:blip xmlns:r="http://schemas.openxmlformats.org/officeDocument/2006/relationships" r:embed="rId1" cstate="print"/>
        <a:stretch>
          <a:fillRect/>
        </a:stretch>
      </xdr:blipFill>
      <xdr:spPr>
        <a:xfrm>
          <a:off x="27424380" y="1226820"/>
          <a:ext cx="1083326" cy="323430"/>
        </a:xfrm>
        <a:prstGeom prst="rect">
          <a:avLst/>
        </a:prstGeom>
      </xdr:spPr>
    </xdr:pic>
    <xdr:clientData/>
  </xdr:oneCellAnchor>
  <xdr:oneCellAnchor>
    <xdr:from>
      <xdr:col>6</xdr:col>
      <xdr:colOff>224052</xdr:colOff>
      <xdr:row>2</xdr:row>
      <xdr:rowOff>1011371</xdr:rowOff>
    </xdr:from>
    <xdr:ext cx="1078968" cy="322129"/>
    <xdr:pic>
      <xdr:nvPicPr>
        <xdr:cNvPr id="5" name="Picture 4">
          <a:extLst>
            <a:ext uri="{FF2B5EF4-FFF2-40B4-BE49-F238E27FC236}">
              <a16:creationId xmlns:a16="http://schemas.microsoft.com/office/drawing/2014/main" id="{6415FBEE-676D-424B-811F-7DB4980CA9BE}"/>
            </a:ext>
          </a:extLst>
        </xdr:cNvPr>
        <xdr:cNvPicPr>
          <a:picLocks noChangeAspect="1"/>
        </xdr:cNvPicPr>
      </xdr:nvPicPr>
      <xdr:blipFill>
        <a:blip xmlns:r="http://schemas.openxmlformats.org/officeDocument/2006/relationships" r:embed="rId1" cstate="print"/>
        <a:stretch>
          <a:fillRect/>
        </a:stretch>
      </xdr:blipFill>
      <xdr:spPr>
        <a:xfrm>
          <a:off x="12499872" y="2101031"/>
          <a:ext cx="1078968" cy="322129"/>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33</xdr:col>
      <xdr:colOff>1104900</xdr:colOff>
      <xdr:row>2</xdr:row>
      <xdr:rowOff>220980</xdr:rowOff>
    </xdr:from>
    <xdr:ext cx="1083326" cy="323430"/>
    <xdr:pic>
      <xdr:nvPicPr>
        <xdr:cNvPr id="2" name="Picture 1">
          <a:extLst>
            <a:ext uri="{FF2B5EF4-FFF2-40B4-BE49-F238E27FC236}">
              <a16:creationId xmlns:a16="http://schemas.microsoft.com/office/drawing/2014/main" id="{AB473D78-62A1-4A94-87CB-909F4EE9976C}"/>
            </a:ext>
          </a:extLst>
        </xdr:cNvPr>
        <xdr:cNvPicPr>
          <a:picLocks noChangeAspect="1"/>
        </xdr:cNvPicPr>
      </xdr:nvPicPr>
      <xdr:blipFill>
        <a:blip xmlns:r="http://schemas.openxmlformats.org/officeDocument/2006/relationships" r:embed="rId1" cstate="print"/>
        <a:stretch>
          <a:fillRect/>
        </a:stretch>
      </xdr:blipFill>
      <xdr:spPr>
        <a:xfrm>
          <a:off x="52501800" y="1310640"/>
          <a:ext cx="1083326" cy="323430"/>
        </a:xfrm>
        <a:prstGeom prst="rect">
          <a:avLst/>
        </a:prstGeom>
      </xdr:spPr>
    </xdr:pic>
    <xdr:clientData/>
  </xdr:oneCellAnchor>
  <xdr:oneCellAnchor>
    <xdr:from>
      <xdr:col>0</xdr:col>
      <xdr:colOff>205740</xdr:colOff>
      <xdr:row>1</xdr:row>
      <xdr:rowOff>152400</xdr:rowOff>
    </xdr:from>
    <xdr:ext cx="2232000" cy="468000"/>
    <xdr:pic>
      <xdr:nvPicPr>
        <xdr:cNvPr id="3" name="Picture 2">
          <a:extLst>
            <a:ext uri="{FF2B5EF4-FFF2-40B4-BE49-F238E27FC236}">
              <a16:creationId xmlns:a16="http://schemas.microsoft.com/office/drawing/2014/main" id="{076EC2CB-C0CC-42EB-A9C4-90427D762237}"/>
            </a:ext>
          </a:extLst>
        </xdr:cNvPr>
        <xdr:cNvPicPr>
          <a:picLocks noChangeAspect="1"/>
        </xdr:cNvPicPr>
      </xdr:nvPicPr>
      <xdr:blipFill>
        <a:blip xmlns:r="http://schemas.openxmlformats.org/officeDocument/2006/relationships" r:embed="rId2"/>
        <a:stretch>
          <a:fillRect/>
        </a:stretch>
      </xdr:blipFill>
      <xdr:spPr>
        <a:xfrm>
          <a:off x="205740" y="419100"/>
          <a:ext cx="2232000" cy="468000"/>
        </a:xfrm>
        <a:prstGeom prst="rect">
          <a:avLst/>
        </a:prstGeom>
      </xdr:spPr>
    </xdr:pic>
    <xdr:clientData/>
  </xdr:oneCellAnchor>
  <xdr:oneCellAnchor>
    <xdr:from>
      <xdr:col>16</xdr:col>
      <xdr:colOff>899160</xdr:colOff>
      <xdr:row>2</xdr:row>
      <xdr:rowOff>137160</xdr:rowOff>
    </xdr:from>
    <xdr:ext cx="1083326" cy="323430"/>
    <xdr:pic>
      <xdr:nvPicPr>
        <xdr:cNvPr id="4" name="Picture 3">
          <a:extLst>
            <a:ext uri="{FF2B5EF4-FFF2-40B4-BE49-F238E27FC236}">
              <a16:creationId xmlns:a16="http://schemas.microsoft.com/office/drawing/2014/main" id="{0C0CECC6-FE90-44E4-B80F-6F91158FB325}"/>
            </a:ext>
          </a:extLst>
        </xdr:cNvPr>
        <xdr:cNvPicPr>
          <a:picLocks noChangeAspect="1"/>
        </xdr:cNvPicPr>
      </xdr:nvPicPr>
      <xdr:blipFill>
        <a:blip xmlns:r="http://schemas.openxmlformats.org/officeDocument/2006/relationships" r:embed="rId1" cstate="print"/>
        <a:stretch>
          <a:fillRect/>
        </a:stretch>
      </xdr:blipFill>
      <xdr:spPr>
        <a:xfrm>
          <a:off x="28072080" y="1226820"/>
          <a:ext cx="1083326" cy="323430"/>
        </a:xfrm>
        <a:prstGeom prst="rect">
          <a:avLst/>
        </a:prstGeom>
      </xdr:spPr>
    </xdr:pic>
    <xdr:clientData/>
  </xdr:oneCellAnchor>
  <xdr:oneCellAnchor>
    <xdr:from>
      <xdr:col>6</xdr:col>
      <xdr:colOff>224052</xdr:colOff>
      <xdr:row>2</xdr:row>
      <xdr:rowOff>1011371</xdr:rowOff>
    </xdr:from>
    <xdr:ext cx="1078968" cy="322129"/>
    <xdr:pic>
      <xdr:nvPicPr>
        <xdr:cNvPr id="5" name="Picture 4">
          <a:extLst>
            <a:ext uri="{FF2B5EF4-FFF2-40B4-BE49-F238E27FC236}">
              <a16:creationId xmlns:a16="http://schemas.microsoft.com/office/drawing/2014/main" id="{CDEEFDFE-49C9-4696-B3BA-03FE7B0136BD}"/>
            </a:ext>
          </a:extLst>
        </xdr:cNvPr>
        <xdr:cNvPicPr>
          <a:picLocks noChangeAspect="1"/>
        </xdr:cNvPicPr>
      </xdr:nvPicPr>
      <xdr:blipFill>
        <a:blip xmlns:r="http://schemas.openxmlformats.org/officeDocument/2006/relationships" r:embed="rId1" cstate="print"/>
        <a:stretch>
          <a:fillRect/>
        </a:stretch>
      </xdr:blipFill>
      <xdr:spPr>
        <a:xfrm>
          <a:off x="13147572" y="2101031"/>
          <a:ext cx="1078968" cy="322129"/>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32</xdr:col>
      <xdr:colOff>1097280</xdr:colOff>
      <xdr:row>2</xdr:row>
      <xdr:rowOff>754380</xdr:rowOff>
    </xdr:from>
    <xdr:ext cx="1083326" cy="323430"/>
    <xdr:pic>
      <xdr:nvPicPr>
        <xdr:cNvPr id="2" name="Picture 1">
          <a:extLst>
            <a:ext uri="{FF2B5EF4-FFF2-40B4-BE49-F238E27FC236}">
              <a16:creationId xmlns:a16="http://schemas.microsoft.com/office/drawing/2014/main" id="{BDEF31A6-E650-4B25-8441-9E641AE4D5CF}"/>
            </a:ext>
          </a:extLst>
        </xdr:cNvPr>
        <xdr:cNvPicPr>
          <a:picLocks noChangeAspect="1"/>
        </xdr:cNvPicPr>
      </xdr:nvPicPr>
      <xdr:blipFill>
        <a:blip xmlns:r="http://schemas.openxmlformats.org/officeDocument/2006/relationships" r:embed="rId1" cstate="print"/>
        <a:stretch>
          <a:fillRect/>
        </a:stretch>
      </xdr:blipFill>
      <xdr:spPr>
        <a:xfrm>
          <a:off x="51366420" y="1844040"/>
          <a:ext cx="1083326" cy="323430"/>
        </a:xfrm>
        <a:prstGeom prst="rect">
          <a:avLst/>
        </a:prstGeom>
      </xdr:spPr>
    </xdr:pic>
    <xdr:clientData/>
  </xdr:oneCellAnchor>
  <xdr:oneCellAnchor>
    <xdr:from>
      <xdr:col>0</xdr:col>
      <xdr:colOff>205740</xdr:colOff>
      <xdr:row>1</xdr:row>
      <xdr:rowOff>152400</xdr:rowOff>
    </xdr:from>
    <xdr:ext cx="2232000" cy="468000"/>
    <xdr:pic>
      <xdr:nvPicPr>
        <xdr:cNvPr id="3" name="Picture 2">
          <a:extLst>
            <a:ext uri="{FF2B5EF4-FFF2-40B4-BE49-F238E27FC236}">
              <a16:creationId xmlns:a16="http://schemas.microsoft.com/office/drawing/2014/main" id="{5266F85B-4652-4928-946A-B6CA5DA1B3C3}"/>
            </a:ext>
          </a:extLst>
        </xdr:cNvPr>
        <xdr:cNvPicPr>
          <a:picLocks noChangeAspect="1"/>
        </xdr:cNvPicPr>
      </xdr:nvPicPr>
      <xdr:blipFill>
        <a:blip xmlns:r="http://schemas.openxmlformats.org/officeDocument/2006/relationships" r:embed="rId2"/>
        <a:stretch>
          <a:fillRect/>
        </a:stretch>
      </xdr:blipFill>
      <xdr:spPr>
        <a:xfrm>
          <a:off x="205740" y="419100"/>
          <a:ext cx="2232000" cy="468000"/>
        </a:xfrm>
        <a:prstGeom prst="rect">
          <a:avLst/>
        </a:prstGeom>
      </xdr:spPr>
    </xdr:pic>
    <xdr:clientData/>
  </xdr:oneCellAnchor>
  <xdr:oneCellAnchor>
    <xdr:from>
      <xdr:col>16</xdr:col>
      <xdr:colOff>769620</xdr:colOff>
      <xdr:row>2</xdr:row>
      <xdr:rowOff>876300</xdr:rowOff>
    </xdr:from>
    <xdr:ext cx="1083326" cy="323430"/>
    <xdr:pic>
      <xdr:nvPicPr>
        <xdr:cNvPr id="4" name="Picture 3">
          <a:extLst>
            <a:ext uri="{FF2B5EF4-FFF2-40B4-BE49-F238E27FC236}">
              <a16:creationId xmlns:a16="http://schemas.microsoft.com/office/drawing/2014/main" id="{C13C5A4E-5461-474D-BA82-B12EDF99666A}"/>
            </a:ext>
          </a:extLst>
        </xdr:cNvPr>
        <xdr:cNvPicPr>
          <a:picLocks noChangeAspect="1"/>
        </xdr:cNvPicPr>
      </xdr:nvPicPr>
      <xdr:blipFill>
        <a:blip xmlns:r="http://schemas.openxmlformats.org/officeDocument/2006/relationships" r:embed="rId1" cstate="print"/>
        <a:stretch>
          <a:fillRect/>
        </a:stretch>
      </xdr:blipFill>
      <xdr:spPr>
        <a:xfrm>
          <a:off x="28239720" y="1965960"/>
          <a:ext cx="1083326" cy="323430"/>
        </a:xfrm>
        <a:prstGeom prst="rect">
          <a:avLst/>
        </a:prstGeom>
      </xdr:spPr>
    </xdr:pic>
    <xdr:clientData/>
  </xdr:oneCellAnchor>
  <xdr:oneCellAnchor>
    <xdr:from>
      <xdr:col>6</xdr:col>
      <xdr:colOff>33552</xdr:colOff>
      <xdr:row>2</xdr:row>
      <xdr:rowOff>858971</xdr:rowOff>
    </xdr:from>
    <xdr:ext cx="1078968" cy="322129"/>
    <xdr:pic>
      <xdr:nvPicPr>
        <xdr:cNvPr id="5" name="Picture 4">
          <a:extLst>
            <a:ext uri="{FF2B5EF4-FFF2-40B4-BE49-F238E27FC236}">
              <a16:creationId xmlns:a16="http://schemas.microsoft.com/office/drawing/2014/main" id="{51BF543E-C70C-4ABA-81FE-B06C864547B4}"/>
            </a:ext>
          </a:extLst>
        </xdr:cNvPr>
        <xdr:cNvPicPr>
          <a:picLocks noChangeAspect="1"/>
        </xdr:cNvPicPr>
      </xdr:nvPicPr>
      <xdr:blipFill>
        <a:blip xmlns:r="http://schemas.openxmlformats.org/officeDocument/2006/relationships" r:embed="rId1" cstate="print"/>
        <a:stretch>
          <a:fillRect/>
        </a:stretch>
      </xdr:blipFill>
      <xdr:spPr>
        <a:xfrm>
          <a:off x="13254252" y="1948631"/>
          <a:ext cx="1078968" cy="322129"/>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32</xdr:col>
      <xdr:colOff>1097280</xdr:colOff>
      <xdr:row>2</xdr:row>
      <xdr:rowOff>754380</xdr:rowOff>
    </xdr:from>
    <xdr:ext cx="1083326" cy="323430"/>
    <xdr:pic>
      <xdr:nvPicPr>
        <xdr:cNvPr id="2" name="Picture 1">
          <a:extLst>
            <a:ext uri="{FF2B5EF4-FFF2-40B4-BE49-F238E27FC236}">
              <a16:creationId xmlns:a16="http://schemas.microsoft.com/office/drawing/2014/main" id="{35DE15CF-4AAC-4372-9D11-BD547E71AF94}"/>
            </a:ext>
          </a:extLst>
        </xdr:cNvPr>
        <xdr:cNvPicPr>
          <a:picLocks noChangeAspect="1"/>
        </xdr:cNvPicPr>
      </xdr:nvPicPr>
      <xdr:blipFill>
        <a:blip xmlns:r="http://schemas.openxmlformats.org/officeDocument/2006/relationships" r:embed="rId1" cstate="print"/>
        <a:stretch>
          <a:fillRect/>
        </a:stretch>
      </xdr:blipFill>
      <xdr:spPr>
        <a:xfrm>
          <a:off x="51366420" y="1844040"/>
          <a:ext cx="1083326" cy="323430"/>
        </a:xfrm>
        <a:prstGeom prst="rect">
          <a:avLst/>
        </a:prstGeom>
      </xdr:spPr>
    </xdr:pic>
    <xdr:clientData/>
  </xdr:oneCellAnchor>
  <xdr:oneCellAnchor>
    <xdr:from>
      <xdr:col>0</xdr:col>
      <xdr:colOff>205740</xdr:colOff>
      <xdr:row>1</xdr:row>
      <xdr:rowOff>152400</xdr:rowOff>
    </xdr:from>
    <xdr:ext cx="2232000" cy="468000"/>
    <xdr:pic>
      <xdr:nvPicPr>
        <xdr:cNvPr id="3" name="Picture 2">
          <a:extLst>
            <a:ext uri="{FF2B5EF4-FFF2-40B4-BE49-F238E27FC236}">
              <a16:creationId xmlns:a16="http://schemas.microsoft.com/office/drawing/2014/main" id="{AE59A670-ACEC-4A3F-B024-35160D189958}"/>
            </a:ext>
          </a:extLst>
        </xdr:cNvPr>
        <xdr:cNvPicPr>
          <a:picLocks noChangeAspect="1"/>
        </xdr:cNvPicPr>
      </xdr:nvPicPr>
      <xdr:blipFill>
        <a:blip xmlns:r="http://schemas.openxmlformats.org/officeDocument/2006/relationships" r:embed="rId2"/>
        <a:stretch>
          <a:fillRect/>
        </a:stretch>
      </xdr:blipFill>
      <xdr:spPr>
        <a:xfrm>
          <a:off x="205740" y="419100"/>
          <a:ext cx="2232000" cy="468000"/>
        </a:xfrm>
        <a:prstGeom prst="rect">
          <a:avLst/>
        </a:prstGeom>
      </xdr:spPr>
    </xdr:pic>
    <xdr:clientData/>
  </xdr:oneCellAnchor>
  <xdr:oneCellAnchor>
    <xdr:from>
      <xdr:col>16</xdr:col>
      <xdr:colOff>769620</xdr:colOff>
      <xdr:row>2</xdr:row>
      <xdr:rowOff>876300</xdr:rowOff>
    </xdr:from>
    <xdr:ext cx="1083326" cy="323430"/>
    <xdr:pic>
      <xdr:nvPicPr>
        <xdr:cNvPr id="4" name="Picture 3">
          <a:extLst>
            <a:ext uri="{FF2B5EF4-FFF2-40B4-BE49-F238E27FC236}">
              <a16:creationId xmlns:a16="http://schemas.microsoft.com/office/drawing/2014/main" id="{044DD842-1E8F-4DB0-A2A7-303B7270C569}"/>
            </a:ext>
          </a:extLst>
        </xdr:cNvPr>
        <xdr:cNvPicPr>
          <a:picLocks noChangeAspect="1"/>
        </xdr:cNvPicPr>
      </xdr:nvPicPr>
      <xdr:blipFill>
        <a:blip xmlns:r="http://schemas.openxmlformats.org/officeDocument/2006/relationships" r:embed="rId1" cstate="print"/>
        <a:stretch>
          <a:fillRect/>
        </a:stretch>
      </xdr:blipFill>
      <xdr:spPr>
        <a:xfrm>
          <a:off x="28239720" y="1965960"/>
          <a:ext cx="1083326" cy="323430"/>
        </a:xfrm>
        <a:prstGeom prst="rect">
          <a:avLst/>
        </a:prstGeom>
      </xdr:spPr>
    </xdr:pic>
    <xdr:clientData/>
  </xdr:oneCellAnchor>
  <xdr:oneCellAnchor>
    <xdr:from>
      <xdr:col>6</xdr:col>
      <xdr:colOff>33552</xdr:colOff>
      <xdr:row>2</xdr:row>
      <xdr:rowOff>858971</xdr:rowOff>
    </xdr:from>
    <xdr:ext cx="1078968" cy="322129"/>
    <xdr:pic>
      <xdr:nvPicPr>
        <xdr:cNvPr id="5" name="Picture 4">
          <a:extLst>
            <a:ext uri="{FF2B5EF4-FFF2-40B4-BE49-F238E27FC236}">
              <a16:creationId xmlns:a16="http://schemas.microsoft.com/office/drawing/2014/main" id="{BF2FFBED-1F5A-4424-ADF2-F624F136438E}"/>
            </a:ext>
          </a:extLst>
        </xdr:cNvPr>
        <xdr:cNvPicPr>
          <a:picLocks noChangeAspect="1"/>
        </xdr:cNvPicPr>
      </xdr:nvPicPr>
      <xdr:blipFill>
        <a:blip xmlns:r="http://schemas.openxmlformats.org/officeDocument/2006/relationships" r:embed="rId1" cstate="print"/>
        <a:stretch>
          <a:fillRect/>
        </a:stretch>
      </xdr:blipFill>
      <xdr:spPr>
        <a:xfrm>
          <a:off x="13254252" y="1948631"/>
          <a:ext cx="1078968" cy="322129"/>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32</xdr:col>
      <xdr:colOff>1097280</xdr:colOff>
      <xdr:row>2</xdr:row>
      <xdr:rowOff>754380</xdr:rowOff>
    </xdr:from>
    <xdr:ext cx="1083326" cy="323430"/>
    <xdr:pic>
      <xdr:nvPicPr>
        <xdr:cNvPr id="2" name="Picture 1">
          <a:extLst>
            <a:ext uri="{FF2B5EF4-FFF2-40B4-BE49-F238E27FC236}">
              <a16:creationId xmlns:a16="http://schemas.microsoft.com/office/drawing/2014/main" id="{58BC1AA9-98DA-408D-B719-9CCEF91DEAFF}"/>
            </a:ext>
          </a:extLst>
        </xdr:cNvPr>
        <xdr:cNvPicPr>
          <a:picLocks noChangeAspect="1"/>
        </xdr:cNvPicPr>
      </xdr:nvPicPr>
      <xdr:blipFill>
        <a:blip xmlns:r="http://schemas.openxmlformats.org/officeDocument/2006/relationships" r:embed="rId1" cstate="print"/>
        <a:stretch>
          <a:fillRect/>
        </a:stretch>
      </xdr:blipFill>
      <xdr:spPr>
        <a:xfrm>
          <a:off x="51351180" y="1844040"/>
          <a:ext cx="1083326" cy="323430"/>
        </a:xfrm>
        <a:prstGeom prst="rect">
          <a:avLst/>
        </a:prstGeom>
      </xdr:spPr>
    </xdr:pic>
    <xdr:clientData/>
  </xdr:oneCellAnchor>
  <xdr:oneCellAnchor>
    <xdr:from>
      <xdr:col>0</xdr:col>
      <xdr:colOff>205740</xdr:colOff>
      <xdr:row>1</xdr:row>
      <xdr:rowOff>152400</xdr:rowOff>
    </xdr:from>
    <xdr:ext cx="2232000" cy="468000"/>
    <xdr:pic>
      <xdr:nvPicPr>
        <xdr:cNvPr id="3" name="Picture 2">
          <a:extLst>
            <a:ext uri="{FF2B5EF4-FFF2-40B4-BE49-F238E27FC236}">
              <a16:creationId xmlns:a16="http://schemas.microsoft.com/office/drawing/2014/main" id="{FBA9536E-1E19-4F64-9EF1-B4A5E934B56F}"/>
            </a:ext>
          </a:extLst>
        </xdr:cNvPr>
        <xdr:cNvPicPr>
          <a:picLocks noChangeAspect="1"/>
        </xdr:cNvPicPr>
      </xdr:nvPicPr>
      <xdr:blipFill>
        <a:blip xmlns:r="http://schemas.openxmlformats.org/officeDocument/2006/relationships" r:embed="rId2"/>
        <a:stretch>
          <a:fillRect/>
        </a:stretch>
      </xdr:blipFill>
      <xdr:spPr>
        <a:xfrm>
          <a:off x="205740" y="419100"/>
          <a:ext cx="2232000" cy="468000"/>
        </a:xfrm>
        <a:prstGeom prst="rect">
          <a:avLst/>
        </a:prstGeom>
      </xdr:spPr>
    </xdr:pic>
    <xdr:clientData/>
  </xdr:oneCellAnchor>
  <xdr:oneCellAnchor>
    <xdr:from>
      <xdr:col>16</xdr:col>
      <xdr:colOff>769620</xdr:colOff>
      <xdr:row>2</xdr:row>
      <xdr:rowOff>876300</xdr:rowOff>
    </xdr:from>
    <xdr:ext cx="1083326" cy="323430"/>
    <xdr:pic>
      <xdr:nvPicPr>
        <xdr:cNvPr id="4" name="Picture 3">
          <a:extLst>
            <a:ext uri="{FF2B5EF4-FFF2-40B4-BE49-F238E27FC236}">
              <a16:creationId xmlns:a16="http://schemas.microsoft.com/office/drawing/2014/main" id="{DF50F328-BD4E-4C5B-AFCB-0A325A27FE4B}"/>
            </a:ext>
          </a:extLst>
        </xdr:cNvPr>
        <xdr:cNvPicPr>
          <a:picLocks noChangeAspect="1"/>
        </xdr:cNvPicPr>
      </xdr:nvPicPr>
      <xdr:blipFill>
        <a:blip xmlns:r="http://schemas.openxmlformats.org/officeDocument/2006/relationships" r:embed="rId1" cstate="print"/>
        <a:stretch>
          <a:fillRect/>
        </a:stretch>
      </xdr:blipFill>
      <xdr:spPr>
        <a:xfrm>
          <a:off x="28224480" y="1965960"/>
          <a:ext cx="1083326" cy="323430"/>
        </a:xfrm>
        <a:prstGeom prst="rect">
          <a:avLst/>
        </a:prstGeom>
      </xdr:spPr>
    </xdr:pic>
    <xdr:clientData/>
  </xdr:oneCellAnchor>
  <xdr:oneCellAnchor>
    <xdr:from>
      <xdr:col>6</xdr:col>
      <xdr:colOff>33552</xdr:colOff>
      <xdr:row>2</xdr:row>
      <xdr:rowOff>858971</xdr:rowOff>
    </xdr:from>
    <xdr:ext cx="1078968" cy="322129"/>
    <xdr:pic>
      <xdr:nvPicPr>
        <xdr:cNvPr id="5" name="Picture 4">
          <a:extLst>
            <a:ext uri="{FF2B5EF4-FFF2-40B4-BE49-F238E27FC236}">
              <a16:creationId xmlns:a16="http://schemas.microsoft.com/office/drawing/2014/main" id="{76BC329D-0734-46A9-BEEF-2374EAB709EA}"/>
            </a:ext>
          </a:extLst>
        </xdr:cNvPr>
        <xdr:cNvPicPr>
          <a:picLocks noChangeAspect="1"/>
        </xdr:cNvPicPr>
      </xdr:nvPicPr>
      <xdr:blipFill>
        <a:blip xmlns:r="http://schemas.openxmlformats.org/officeDocument/2006/relationships" r:embed="rId1" cstate="print"/>
        <a:stretch>
          <a:fillRect/>
        </a:stretch>
      </xdr:blipFill>
      <xdr:spPr>
        <a:xfrm>
          <a:off x="13239012" y="1948631"/>
          <a:ext cx="1078968" cy="3221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627909" cy="476250"/>
    <xdr:pic>
      <xdr:nvPicPr>
        <xdr:cNvPr id="2" name="Picture 1">
          <a:extLst>
            <a:ext uri="{FF2B5EF4-FFF2-40B4-BE49-F238E27FC236}">
              <a16:creationId xmlns:a16="http://schemas.microsoft.com/office/drawing/2014/main" id="{C8869C22-A22D-4CED-A36B-DC4A09BA1B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182880"/>
          <a:ext cx="1627909" cy="476250"/>
        </a:xfrm>
        <a:prstGeom prst="rect">
          <a:avLst/>
        </a:prstGeom>
        <a:noFill/>
        <a:ln>
          <a:noFill/>
        </a:ln>
      </xdr:spPr>
    </xdr:pic>
    <xdr:clientData/>
  </xdr:oneCellAnchor>
</xdr:wsDr>
</file>

<file path=xl/drawings/drawing20.xml><?xml version="1.0" encoding="utf-8"?>
<xdr:wsDr xmlns:xdr="http://schemas.openxmlformats.org/drawingml/2006/spreadsheetDrawing" xmlns:a="http://schemas.openxmlformats.org/drawingml/2006/main">
  <xdr:oneCellAnchor>
    <xdr:from>
      <xdr:col>32</xdr:col>
      <xdr:colOff>1097280</xdr:colOff>
      <xdr:row>2</xdr:row>
      <xdr:rowOff>754380</xdr:rowOff>
    </xdr:from>
    <xdr:ext cx="1083326" cy="323430"/>
    <xdr:pic>
      <xdr:nvPicPr>
        <xdr:cNvPr id="2" name="Picture 1">
          <a:extLst>
            <a:ext uri="{FF2B5EF4-FFF2-40B4-BE49-F238E27FC236}">
              <a16:creationId xmlns:a16="http://schemas.microsoft.com/office/drawing/2014/main" id="{B9CFFBBB-D780-472D-8B53-3626CF93BCF4}"/>
            </a:ext>
          </a:extLst>
        </xdr:cNvPr>
        <xdr:cNvPicPr>
          <a:picLocks noChangeAspect="1"/>
        </xdr:cNvPicPr>
      </xdr:nvPicPr>
      <xdr:blipFill>
        <a:blip xmlns:r="http://schemas.openxmlformats.org/officeDocument/2006/relationships" r:embed="rId1" cstate="print"/>
        <a:stretch>
          <a:fillRect/>
        </a:stretch>
      </xdr:blipFill>
      <xdr:spPr>
        <a:xfrm>
          <a:off x="51343560" y="1844040"/>
          <a:ext cx="1083326" cy="323430"/>
        </a:xfrm>
        <a:prstGeom prst="rect">
          <a:avLst/>
        </a:prstGeom>
      </xdr:spPr>
    </xdr:pic>
    <xdr:clientData/>
  </xdr:oneCellAnchor>
  <xdr:oneCellAnchor>
    <xdr:from>
      <xdr:col>0</xdr:col>
      <xdr:colOff>205740</xdr:colOff>
      <xdr:row>1</xdr:row>
      <xdr:rowOff>152400</xdr:rowOff>
    </xdr:from>
    <xdr:ext cx="2232000" cy="468000"/>
    <xdr:pic>
      <xdr:nvPicPr>
        <xdr:cNvPr id="3" name="Picture 2">
          <a:extLst>
            <a:ext uri="{FF2B5EF4-FFF2-40B4-BE49-F238E27FC236}">
              <a16:creationId xmlns:a16="http://schemas.microsoft.com/office/drawing/2014/main" id="{5287888E-44C8-4F91-9F26-762E8D1382DF}"/>
            </a:ext>
          </a:extLst>
        </xdr:cNvPr>
        <xdr:cNvPicPr>
          <a:picLocks noChangeAspect="1"/>
        </xdr:cNvPicPr>
      </xdr:nvPicPr>
      <xdr:blipFill>
        <a:blip xmlns:r="http://schemas.openxmlformats.org/officeDocument/2006/relationships" r:embed="rId2"/>
        <a:stretch>
          <a:fillRect/>
        </a:stretch>
      </xdr:blipFill>
      <xdr:spPr>
        <a:xfrm>
          <a:off x="205740" y="419100"/>
          <a:ext cx="2232000" cy="468000"/>
        </a:xfrm>
        <a:prstGeom prst="rect">
          <a:avLst/>
        </a:prstGeom>
      </xdr:spPr>
    </xdr:pic>
    <xdr:clientData/>
  </xdr:oneCellAnchor>
  <xdr:oneCellAnchor>
    <xdr:from>
      <xdr:col>16</xdr:col>
      <xdr:colOff>769620</xdr:colOff>
      <xdr:row>2</xdr:row>
      <xdr:rowOff>876300</xdr:rowOff>
    </xdr:from>
    <xdr:ext cx="1083326" cy="323430"/>
    <xdr:pic>
      <xdr:nvPicPr>
        <xdr:cNvPr id="4" name="Picture 3">
          <a:extLst>
            <a:ext uri="{FF2B5EF4-FFF2-40B4-BE49-F238E27FC236}">
              <a16:creationId xmlns:a16="http://schemas.microsoft.com/office/drawing/2014/main" id="{AFC01A62-F3B6-416E-8B9C-E88BB56846D6}"/>
            </a:ext>
          </a:extLst>
        </xdr:cNvPr>
        <xdr:cNvPicPr>
          <a:picLocks noChangeAspect="1"/>
        </xdr:cNvPicPr>
      </xdr:nvPicPr>
      <xdr:blipFill>
        <a:blip xmlns:r="http://schemas.openxmlformats.org/officeDocument/2006/relationships" r:embed="rId1" cstate="print"/>
        <a:stretch>
          <a:fillRect/>
        </a:stretch>
      </xdr:blipFill>
      <xdr:spPr>
        <a:xfrm>
          <a:off x="28216860" y="1965960"/>
          <a:ext cx="1083326" cy="323430"/>
        </a:xfrm>
        <a:prstGeom prst="rect">
          <a:avLst/>
        </a:prstGeom>
      </xdr:spPr>
    </xdr:pic>
    <xdr:clientData/>
  </xdr:oneCellAnchor>
  <xdr:oneCellAnchor>
    <xdr:from>
      <xdr:col>6</xdr:col>
      <xdr:colOff>33552</xdr:colOff>
      <xdr:row>2</xdr:row>
      <xdr:rowOff>858971</xdr:rowOff>
    </xdr:from>
    <xdr:ext cx="1078968" cy="322129"/>
    <xdr:pic>
      <xdr:nvPicPr>
        <xdr:cNvPr id="5" name="Picture 4">
          <a:extLst>
            <a:ext uri="{FF2B5EF4-FFF2-40B4-BE49-F238E27FC236}">
              <a16:creationId xmlns:a16="http://schemas.microsoft.com/office/drawing/2014/main" id="{6B7F7068-652B-4F07-B600-CF7EAB3835AF}"/>
            </a:ext>
          </a:extLst>
        </xdr:cNvPr>
        <xdr:cNvPicPr>
          <a:picLocks noChangeAspect="1"/>
        </xdr:cNvPicPr>
      </xdr:nvPicPr>
      <xdr:blipFill>
        <a:blip xmlns:r="http://schemas.openxmlformats.org/officeDocument/2006/relationships" r:embed="rId1" cstate="print"/>
        <a:stretch>
          <a:fillRect/>
        </a:stretch>
      </xdr:blipFill>
      <xdr:spPr>
        <a:xfrm>
          <a:off x="13231392" y="1948631"/>
          <a:ext cx="1078968" cy="32212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36</xdr:col>
      <xdr:colOff>1143000</xdr:colOff>
      <xdr:row>2</xdr:row>
      <xdr:rowOff>487680</xdr:rowOff>
    </xdr:from>
    <xdr:ext cx="1083326" cy="323430"/>
    <xdr:pic>
      <xdr:nvPicPr>
        <xdr:cNvPr id="2" name="Picture 1">
          <a:extLst>
            <a:ext uri="{FF2B5EF4-FFF2-40B4-BE49-F238E27FC236}">
              <a16:creationId xmlns:a16="http://schemas.microsoft.com/office/drawing/2014/main" id="{0F3F0CDB-F5B2-48D6-BB95-A9862FC4398D}"/>
            </a:ext>
          </a:extLst>
        </xdr:cNvPr>
        <xdr:cNvPicPr>
          <a:picLocks noChangeAspect="1"/>
        </xdr:cNvPicPr>
      </xdr:nvPicPr>
      <xdr:blipFill>
        <a:blip xmlns:r="http://schemas.openxmlformats.org/officeDocument/2006/relationships" r:embed="rId1" cstate="print"/>
        <a:stretch>
          <a:fillRect/>
        </a:stretch>
      </xdr:blipFill>
      <xdr:spPr>
        <a:xfrm>
          <a:off x="54543960" y="15773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A758710B-E446-4ACC-ABB2-FEED7093108B}"/>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26</xdr:col>
      <xdr:colOff>937260</xdr:colOff>
      <xdr:row>2</xdr:row>
      <xdr:rowOff>441960</xdr:rowOff>
    </xdr:from>
    <xdr:ext cx="1083326" cy="323430"/>
    <xdr:pic>
      <xdr:nvPicPr>
        <xdr:cNvPr id="4" name="Picture 3">
          <a:extLst>
            <a:ext uri="{FF2B5EF4-FFF2-40B4-BE49-F238E27FC236}">
              <a16:creationId xmlns:a16="http://schemas.microsoft.com/office/drawing/2014/main" id="{604A5FA3-9E65-4023-8B68-9A030F6BED64}"/>
            </a:ext>
          </a:extLst>
        </xdr:cNvPr>
        <xdr:cNvPicPr>
          <a:picLocks noChangeAspect="1"/>
        </xdr:cNvPicPr>
      </xdr:nvPicPr>
      <xdr:blipFill>
        <a:blip xmlns:r="http://schemas.openxmlformats.org/officeDocument/2006/relationships" r:embed="rId1" cstate="print"/>
        <a:stretch>
          <a:fillRect/>
        </a:stretch>
      </xdr:blipFill>
      <xdr:spPr>
        <a:xfrm>
          <a:off x="40088820" y="1531620"/>
          <a:ext cx="1083326" cy="323430"/>
        </a:xfrm>
        <a:prstGeom prst="rect">
          <a:avLst/>
        </a:prstGeom>
      </xdr:spPr>
    </xdr:pic>
    <xdr:clientData/>
  </xdr:oneCellAnchor>
  <xdr:oneCellAnchor>
    <xdr:from>
      <xdr:col>5</xdr:col>
      <xdr:colOff>826032</xdr:colOff>
      <xdr:row>2</xdr:row>
      <xdr:rowOff>500831</xdr:rowOff>
    </xdr:from>
    <xdr:ext cx="1078968" cy="322129"/>
    <xdr:pic>
      <xdr:nvPicPr>
        <xdr:cNvPr id="5" name="Picture 4">
          <a:extLst>
            <a:ext uri="{FF2B5EF4-FFF2-40B4-BE49-F238E27FC236}">
              <a16:creationId xmlns:a16="http://schemas.microsoft.com/office/drawing/2014/main" id="{6EFA2A31-5E3F-4463-8177-4997A4A44D58}"/>
            </a:ext>
          </a:extLst>
        </xdr:cNvPr>
        <xdr:cNvPicPr>
          <a:picLocks noChangeAspect="1"/>
        </xdr:cNvPicPr>
      </xdr:nvPicPr>
      <xdr:blipFill>
        <a:blip xmlns:r="http://schemas.openxmlformats.org/officeDocument/2006/relationships" r:embed="rId1" cstate="print"/>
        <a:stretch>
          <a:fillRect/>
        </a:stretch>
      </xdr:blipFill>
      <xdr:spPr>
        <a:xfrm>
          <a:off x="10053852" y="1590491"/>
          <a:ext cx="1078968" cy="32212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34</xdr:col>
      <xdr:colOff>723900</xdr:colOff>
      <xdr:row>2</xdr:row>
      <xdr:rowOff>472440</xdr:rowOff>
    </xdr:from>
    <xdr:ext cx="1083326" cy="323430"/>
    <xdr:pic>
      <xdr:nvPicPr>
        <xdr:cNvPr id="2" name="Picture 1">
          <a:extLst>
            <a:ext uri="{FF2B5EF4-FFF2-40B4-BE49-F238E27FC236}">
              <a16:creationId xmlns:a16="http://schemas.microsoft.com/office/drawing/2014/main" id="{6B1BCC31-7362-47A7-BC3D-9A72D6FCA5DB}"/>
            </a:ext>
          </a:extLst>
        </xdr:cNvPr>
        <xdr:cNvPicPr>
          <a:picLocks noChangeAspect="1"/>
        </xdr:cNvPicPr>
      </xdr:nvPicPr>
      <xdr:blipFill>
        <a:blip xmlns:r="http://schemas.openxmlformats.org/officeDocument/2006/relationships" r:embed="rId1" cstate="print"/>
        <a:stretch>
          <a:fillRect/>
        </a:stretch>
      </xdr:blipFill>
      <xdr:spPr>
        <a:xfrm>
          <a:off x="50756820" y="156210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BCA23777-41DE-451B-89FB-93EC76EF0725}"/>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19</xdr:col>
      <xdr:colOff>1295400</xdr:colOff>
      <xdr:row>2</xdr:row>
      <xdr:rowOff>434340</xdr:rowOff>
    </xdr:from>
    <xdr:ext cx="1083326" cy="323430"/>
    <xdr:pic>
      <xdr:nvPicPr>
        <xdr:cNvPr id="4" name="Picture 3">
          <a:extLst>
            <a:ext uri="{FF2B5EF4-FFF2-40B4-BE49-F238E27FC236}">
              <a16:creationId xmlns:a16="http://schemas.microsoft.com/office/drawing/2014/main" id="{68F9B93D-7777-474C-9A11-BE7442E78EA0}"/>
            </a:ext>
          </a:extLst>
        </xdr:cNvPr>
        <xdr:cNvPicPr>
          <a:picLocks noChangeAspect="1"/>
        </xdr:cNvPicPr>
      </xdr:nvPicPr>
      <xdr:blipFill>
        <a:blip xmlns:r="http://schemas.openxmlformats.org/officeDocument/2006/relationships" r:embed="rId1" cstate="print"/>
        <a:stretch>
          <a:fillRect/>
        </a:stretch>
      </xdr:blipFill>
      <xdr:spPr>
        <a:xfrm>
          <a:off x="30297120" y="1524000"/>
          <a:ext cx="1083326" cy="323430"/>
        </a:xfrm>
        <a:prstGeom prst="rect">
          <a:avLst/>
        </a:prstGeom>
      </xdr:spPr>
    </xdr:pic>
    <xdr:clientData/>
  </xdr:oneCellAnchor>
  <xdr:oneCellAnchor>
    <xdr:from>
      <xdr:col>5</xdr:col>
      <xdr:colOff>1374672</xdr:colOff>
      <xdr:row>2</xdr:row>
      <xdr:rowOff>523691</xdr:rowOff>
    </xdr:from>
    <xdr:ext cx="1078968" cy="322129"/>
    <xdr:pic>
      <xdr:nvPicPr>
        <xdr:cNvPr id="5" name="Picture 4">
          <a:extLst>
            <a:ext uri="{FF2B5EF4-FFF2-40B4-BE49-F238E27FC236}">
              <a16:creationId xmlns:a16="http://schemas.microsoft.com/office/drawing/2014/main" id="{A3BB9822-2FC4-4CAF-8F9D-F237823CE4A9}"/>
            </a:ext>
          </a:extLst>
        </xdr:cNvPr>
        <xdr:cNvPicPr>
          <a:picLocks noChangeAspect="1"/>
        </xdr:cNvPicPr>
      </xdr:nvPicPr>
      <xdr:blipFill>
        <a:blip xmlns:r="http://schemas.openxmlformats.org/officeDocument/2006/relationships" r:embed="rId1" cstate="print"/>
        <a:stretch>
          <a:fillRect/>
        </a:stretch>
      </xdr:blipFill>
      <xdr:spPr>
        <a:xfrm>
          <a:off x="10427232" y="1613351"/>
          <a:ext cx="1078968" cy="32212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32</xdr:col>
      <xdr:colOff>777240</xdr:colOff>
      <xdr:row>2</xdr:row>
      <xdr:rowOff>693420</xdr:rowOff>
    </xdr:from>
    <xdr:ext cx="1083326" cy="323430"/>
    <xdr:pic>
      <xdr:nvPicPr>
        <xdr:cNvPr id="6" name="Picture 5">
          <a:extLst>
            <a:ext uri="{FF2B5EF4-FFF2-40B4-BE49-F238E27FC236}">
              <a16:creationId xmlns:a16="http://schemas.microsoft.com/office/drawing/2014/main" id="{D4415FB8-8032-48B2-AA03-9AA2BA9EC357}"/>
            </a:ext>
          </a:extLst>
        </xdr:cNvPr>
        <xdr:cNvPicPr>
          <a:picLocks noChangeAspect="1"/>
        </xdr:cNvPicPr>
      </xdr:nvPicPr>
      <xdr:blipFill>
        <a:blip xmlns:r="http://schemas.openxmlformats.org/officeDocument/2006/relationships" r:embed="rId1" cstate="print"/>
        <a:stretch>
          <a:fillRect/>
        </a:stretch>
      </xdr:blipFill>
      <xdr:spPr>
        <a:xfrm>
          <a:off x="56113680" y="178308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7" name="Picture 6">
          <a:extLst>
            <a:ext uri="{FF2B5EF4-FFF2-40B4-BE49-F238E27FC236}">
              <a16:creationId xmlns:a16="http://schemas.microsoft.com/office/drawing/2014/main" id="{7DCA04AD-B24F-4E48-9244-CEEE31648DC6}"/>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16</xdr:col>
      <xdr:colOff>937260</xdr:colOff>
      <xdr:row>2</xdr:row>
      <xdr:rowOff>678180</xdr:rowOff>
    </xdr:from>
    <xdr:ext cx="1083326" cy="323430"/>
    <xdr:pic>
      <xdr:nvPicPr>
        <xdr:cNvPr id="8" name="Picture 7">
          <a:extLst>
            <a:ext uri="{FF2B5EF4-FFF2-40B4-BE49-F238E27FC236}">
              <a16:creationId xmlns:a16="http://schemas.microsoft.com/office/drawing/2014/main" id="{AADF8B98-6995-447A-B2CD-4A8E638EE92A}"/>
            </a:ext>
          </a:extLst>
        </xdr:cNvPr>
        <xdr:cNvPicPr>
          <a:picLocks noChangeAspect="1"/>
        </xdr:cNvPicPr>
      </xdr:nvPicPr>
      <xdr:blipFill>
        <a:blip xmlns:r="http://schemas.openxmlformats.org/officeDocument/2006/relationships" r:embed="rId1" cstate="print"/>
        <a:stretch>
          <a:fillRect/>
        </a:stretch>
      </xdr:blipFill>
      <xdr:spPr>
        <a:xfrm>
          <a:off x="25709880" y="1767840"/>
          <a:ext cx="1083326" cy="323430"/>
        </a:xfrm>
        <a:prstGeom prst="rect">
          <a:avLst/>
        </a:prstGeom>
      </xdr:spPr>
    </xdr:pic>
    <xdr:clientData/>
  </xdr:oneCellAnchor>
  <xdr:oneCellAnchor>
    <xdr:from>
      <xdr:col>6</xdr:col>
      <xdr:colOff>3072</xdr:colOff>
      <xdr:row>2</xdr:row>
      <xdr:rowOff>592271</xdr:rowOff>
    </xdr:from>
    <xdr:ext cx="1078968" cy="322129"/>
    <xdr:pic>
      <xdr:nvPicPr>
        <xdr:cNvPr id="9" name="Picture 8">
          <a:extLst>
            <a:ext uri="{FF2B5EF4-FFF2-40B4-BE49-F238E27FC236}">
              <a16:creationId xmlns:a16="http://schemas.microsoft.com/office/drawing/2014/main" id="{1CA62FA6-2C71-4A1A-A123-5E0AACA981B8}"/>
            </a:ext>
          </a:extLst>
        </xdr:cNvPr>
        <xdr:cNvPicPr>
          <a:picLocks noChangeAspect="1"/>
        </xdr:cNvPicPr>
      </xdr:nvPicPr>
      <xdr:blipFill>
        <a:blip xmlns:r="http://schemas.openxmlformats.org/officeDocument/2006/relationships" r:embed="rId1" cstate="print"/>
        <a:stretch>
          <a:fillRect/>
        </a:stretch>
      </xdr:blipFill>
      <xdr:spPr>
        <a:xfrm>
          <a:off x="10526292" y="1681931"/>
          <a:ext cx="1078968" cy="32212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32</xdr:col>
      <xdr:colOff>777240</xdr:colOff>
      <xdr:row>2</xdr:row>
      <xdr:rowOff>693420</xdr:rowOff>
    </xdr:from>
    <xdr:ext cx="1083326" cy="323430"/>
    <xdr:pic>
      <xdr:nvPicPr>
        <xdr:cNvPr id="2" name="Picture 1">
          <a:extLst>
            <a:ext uri="{FF2B5EF4-FFF2-40B4-BE49-F238E27FC236}">
              <a16:creationId xmlns:a16="http://schemas.microsoft.com/office/drawing/2014/main" id="{37581BFC-8590-4B65-AB30-93397435D57A}"/>
            </a:ext>
          </a:extLst>
        </xdr:cNvPr>
        <xdr:cNvPicPr>
          <a:picLocks noChangeAspect="1"/>
        </xdr:cNvPicPr>
      </xdr:nvPicPr>
      <xdr:blipFill>
        <a:blip xmlns:r="http://schemas.openxmlformats.org/officeDocument/2006/relationships" r:embed="rId1" cstate="print"/>
        <a:stretch>
          <a:fillRect/>
        </a:stretch>
      </xdr:blipFill>
      <xdr:spPr>
        <a:xfrm>
          <a:off x="56288940" y="178308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5875FC97-A982-4CED-8AB3-221454BD1239}"/>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16</xdr:col>
      <xdr:colOff>937260</xdr:colOff>
      <xdr:row>2</xdr:row>
      <xdr:rowOff>678180</xdr:rowOff>
    </xdr:from>
    <xdr:ext cx="1083326" cy="323430"/>
    <xdr:pic>
      <xdr:nvPicPr>
        <xdr:cNvPr id="4" name="Picture 3">
          <a:extLst>
            <a:ext uri="{FF2B5EF4-FFF2-40B4-BE49-F238E27FC236}">
              <a16:creationId xmlns:a16="http://schemas.microsoft.com/office/drawing/2014/main" id="{F1A133AA-70EC-4519-A90B-4E5CF85F0CDA}"/>
            </a:ext>
          </a:extLst>
        </xdr:cNvPr>
        <xdr:cNvPicPr>
          <a:picLocks noChangeAspect="1"/>
        </xdr:cNvPicPr>
      </xdr:nvPicPr>
      <xdr:blipFill>
        <a:blip xmlns:r="http://schemas.openxmlformats.org/officeDocument/2006/relationships" r:embed="rId1" cstate="print"/>
        <a:stretch>
          <a:fillRect/>
        </a:stretch>
      </xdr:blipFill>
      <xdr:spPr>
        <a:xfrm>
          <a:off x="33649920" y="1767840"/>
          <a:ext cx="1083326" cy="323430"/>
        </a:xfrm>
        <a:prstGeom prst="rect">
          <a:avLst/>
        </a:prstGeom>
      </xdr:spPr>
    </xdr:pic>
    <xdr:clientData/>
  </xdr:oneCellAnchor>
  <xdr:oneCellAnchor>
    <xdr:from>
      <xdr:col>6</xdr:col>
      <xdr:colOff>3072</xdr:colOff>
      <xdr:row>2</xdr:row>
      <xdr:rowOff>592271</xdr:rowOff>
    </xdr:from>
    <xdr:ext cx="1078968" cy="322129"/>
    <xdr:pic>
      <xdr:nvPicPr>
        <xdr:cNvPr id="5" name="Picture 4">
          <a:extLst>
            <a:ext uri="{FF2B5EF4-FFF2-40B4-BE49-F238E27FC236}">
              <a16:creationId xmlns:a16="http://schemas.microsoft.com/office/drawing/2014/main" id="{28789470-E12E-47E2-A6A7-AC53FB3E8DE3}"/>
            </a:ext>
          </a:extLst>
        </xdr:cNvPr>
        <xdr:cNvPicPr>
          <a:picLocks noChangeAspect="1"/>
        </xdr:cNvPicPr>
      </xdr:nvPicPr>
      <xdr:blipFill>
        <a:blip xmlns:r="http://schemas.openxmlformats.org/officeDocument/2006/relationships" r:embed="rId1" cstate="print"/>
        <a:stretch>
          <a:fillRect/>
        </a:stretch>
      </xdr:blipFill>
      <xdr:spPr>
        <a:xfrm>
          <a:off x="18466332" y="1681931"/>
          <a:ext cx="1078968" cy="32212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34</xdr:col>
      <xdr:colOff>335280</xdr:colOff>
      <xdr:row>2</xdr:row>
      <xdr:rowOff>807720</xdr:rowOff>
    </xdr:from>
    <xdr:ext cx="1083326" cy="323430"/>
    <xdr:pic>
      <xdr:nvPicPr>
        <xdr:cNvPr id="2" name="Picture 1">
          <a:extLst>
            <a:ext uri="{FF2B5EF4-FFF2-40B4-BE49-F238E27FC236}">
              <a16:creationId xmlns:a16="http://schemas.microsoft.com/office/drawing/2014/main" id="{6C309EEC-40EA-4506-84EA-5F830BC022AE}"/>
            </a:ext>
          </a:extLst>
        </xdr:cNvPr>
        <xdr:cNvPicPr>
          <a:picLocks noChangeAspect="1"/>
        </xdr:cNvPicPr>
      </xdr:nvPicPr>
      <xdr:blipFill>
        <a:blip xmlns:r="http://schemas.openxmlformats.org/officeDocument/2006/relationships" r:embed="rId1" cstate="print"/>
        <a:stretch>
          <a:fillRect/>
        </a:stretch>
      </xdr:blipFill>
      <xdr:spPr>
        <a:xfrm>
          <a:off x="50756820" y="189738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E9ED520A-D9B2-4187-9AA4-B7863CBED7E4}"/>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16</xdr:col>
      <xdr:colOff>937260</xdr:colOff>
      <xdr:row>2</xdr:row>
      <xdr:rowOff>678180</xdr:rowOff>
    </xdr:from>
    <xdr:ext cx="1083326" cy="323430"/>
    <xdr:pic>
      <xdr:nvPicPr>
        <xdr:cNvPr id="4" name="Picture 3">
          <a:extLst>
            <a:ext uri="{FF2B5EF4-FFF2-40B4-BE49-F238E27FC236}">
              <a16:creationId xmlns:a16="http://schemas.microsoft.com/office/drawing/2014/main" id="{15BC961A-E6A5-487A-B701-C3CD9305BD2F}"/>
            </a:ext>
          </a:extLst>
        </xdr:cNvPr>
        <xdr:cNvPicPr>
          <a:picLocks noChangeAspect="1"/>
        </xdr:cNvPicPr>
      </xdr:nvPicPr>
      <xdr:blipFill>
        <a:blip xmlns:r="http://schemas.openxmlformats.org/officeDocument/2006/relationships" r:embed="rId1" cstate="print"/>
        <a:stretch>
          <a:fillRect/>
        </a:stretch>
      </xdr:blipFill>
      <xdr:spPr>
        <a:xfrm>
          <a:off x="25709880" y="1767840"/>
          <a:ext cx="1083326" cy="323430"/>
        </a:xfrm>
        <a:prstGeom prst="rect">
          <a:avLst/>
        </a:prstGeom>
      </xdr:spPr>
    </xdr:pic>
    <xdr:clientData/>
  </xdr:oneCellAnchor>
  <xdr:oneCellAnchor>
    <xdr:from>
      <xdr:col>6</xdr:col>
      <xdr:colOff>3072</xdr:colOff>
      <xdr:row>2</xdr:row>
      <xdr:rowOff>592271</xdr:rowOff>
    </xdr:from>
    <xdr:ext cx="1078968" cy="322129"/>
    <xdr:pic>
      <xdr:nvPicPr>
        <xdr:cNvPr id="5" name="Picture 4">
          <a:extLst>
            <a:ext uri="{FF2B5EF4-FFF2-40B4-BE49-F238E27FC236}">
              <a16:creationId xmlns:a16="http://schemas.microsoft.com/office/drawing/2014/main" id="{0CC4177B-53E0-4025-9F91-12E86B818C92}"/>
            </a:ext>
          </a:extLst>
        </xdr:cNvPr>
        <xdr:cNvPicPr>
          <a:picLocks noChangeAspect="1"/>
        </xdr:cNvPicPr>
      </xdr:nvPicPr>
      <xdr:blipFill>
        <a:blip xmlns:r="http://schemas.openxmlformats.org/officeDocument/2006/relationships" r:embed="rId1" cstate="print"/>
        <a:stretch>
          <a:fillRect/>
        </a:stretch>
      </xdr:blipFill>
      <xdr:spPr>
        <a:xfrm>
          <a:off x="10526292" y="1681931"/>
          <a:ext cx="1078968" cy="32212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33</xdr:col>
      <xdr:colOff>1104900</xdr:colOff>
      <xdr:row>2</xdr:row>
      <xdr:rowOff>220980</xdr:rowOff>
    </xdr:from>
    <xdr:ext cx="1083326" cy="323430"/>
    <xdr:pic>
      <xdr:nvPicPr>
        <xdr:cNvPr id="2" name="Picture 1">
          <a:extLst>
            <a:ext uri="{FF2B5EF4-FFF2-40B4-BE49-F238E27FC236}">
              <a16:creationId xmlns:a16="http://schemas.microsoft.com/office/drawing/2014/main" id="{E97803D0-93D5-43C5-B6DC-7C1CC1566D6C}"/>
            </a:ext>
          </a:extLst>
        </xdr:cNvPr>
        <xdr:cNvPicPr>
          <a:picLocks noChangeAspect="1"/>
        </xdr:cNvPicPr>
      </xdr:nvPicPr>
      <xdr:blipFill>
        <a:blip xmlns:r="http://schemas.openxmlformats.org/officeDocument/2006/relationships" r:embed="rId1" cstate="print"/>
        <a:stretch>
          <a:fillRect/>
        </a:stretch>
      </xdr:blipFill>
      <xdr:spPr>
        <a:xfrm>
          <a:off x="50627280" y="13106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F4A9369D-32CC-48B8-B0FF-50D69BE81A03}"/>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16</xdr:col>
      <xdr:colOff>899160</xdr:colOff>
      <xdr:row>2</xdr:row>
      <xdr:rowOff>137160</xdr:rowOff>
    </xdr:from>
    <xdr:ext cx="1083326" cy="323430"/>
    <xdr:pic>
      <xdr:nvPicPr>
        <xdr:cNvPr id="4" name="Picture 3">
          <a:extLst>
            <a:ext uri="{FF2B5EF4-FFF2-40B4-BE49-F238E27FC236}">
              <a16:creationId xmlns:a16="http://schemas.microsoft.com/office/drawing/2014/main" id="{9815ADBE-4EAA-4F94-8EE8-103631E5A5BF}"/>
            </a:ext>
          </a:extLst>
        </xdr:cNvPr>
        <xdr:cNvPicPr>
          <a:picLocks noChangeAspect="1"/>
        </xdr:cNvPicPr>
      </xdr:nvPicPr>
      <xdr:blipFill>
        <a:blip xmlns:r="http://schemas.openxmlformats.org/officeDocument/2006/relationships" r:embed="rId1" cstate="print"/>
        <a:stretch>
          <a:fillRect/>
        </a:stretch>
      </xdr:blipFill>
      <xdr:spPr>
        <a:xfrm>
          <a:off x="26197560" y="1226820"/>
          <a:ext cx="1083326" cy="323430"/>
        </a:xfrm>
        <a:prstGeom prst="rect">
          <a:avLst/>
        </a:prstGeom>
      </xdr:spPr>
    </xdr:pic>
    <xdr:clientData/>
  </xdr:oneCellAnchor>
  <xdr:oneCellAnchor>
    <xdr:from>
      <xdr:col>6</xdr:col>
      <xdr:colOff>147852</xdr:colOff>
      <xdr:row>2</xdr:row>
      <xdr:rowOff>218891</xdr:rowOff>
    </xdr:from>
    <xdr:ext cx="1078968" cy="322129"/>
    <xdr:pic>
      <xdr:nvPicPr>
        <xdr:cNvPr id="5" name="Picture 4">
          <a:extLst>
            <a:ext uri="{FF2B5EF4-FFF2-40B4-BE49-F238E27FC236}">
              <a16:creationId xmlns:a16="http://schemas.microsoft.com/office/drawing/2014/main" id="{542FD7B9-0EAF-4C78-8AB7-E4D3F6C29589}"/>
            </a:ext>
          </a:extLst>
        </xdr:cNvPr>
        <xdr:cNvPicPr>
          <a:picLocks noChangeAspect="1"/>
        </xdr:cNvPicPr>
      </xdr:nvPicPr>
      <xdr:blipFill>
        <a:blip xmlns:r="http://schemas.openxmlformats.org/officeDocument/2006/relationships" r:embed="rId1" cstate="print"/>
        <a:stretch>
          <a:fillRect/>
        </a:stretch>
      </xdr:blipFill>
      <xdr:spPr>
        <a:xfrm>
          <a:off x="11196852" y="1308551"/>
          <a:ext cx="1078968" cy="32212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33</xdr:col>
      <xdr:colOff>1104900</xdr:colOff>
      <xdr:row>2</xdr:row>
      <xdr:rowOff>220980</xdr:rowOff>
    </xdr:from>
    <xdr:ext cx="1083326" cy="323430"/>
    <xdr:pic>
      <xdr:nvPicPr>
        <xdr:cNvPr id="2" name="Picture 1">
          <a:extLst>
            <a:ext uri="{FF2B5EF4-FFF2-40B4-BE49-F238E27FC236}">
              <a16:creationId xmlns:a16="http://schemas.microsoft.com/office/drawing/2014/main" id="{F4B8F9A0-AEC7-45D1-9D75-72ACC72F8CE6}"/>
            </a:ext>
          </a:extLst>
        </xdr:cNvPr>
        <xdr:cNvPicPr>
          <a:picLocks noChangeAspect="1"/>
        </xdr:cNvPicPr>
      </xdr:nvPicPr>
      <xdr:blipFill>
        <a:blip xmlns:r="http://schemas.openxmlformats.org/officeDocument/2006/relationships" r:embed="rId1" cstate="print"/>
        <a:stretch>
          <a:fillRect/>
        </a:stretch>
      </xdr:blipFill>
      <xdr:spPr>
        <a:xfrm>
          <a:off x="50627280" y="13106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9DE099C1-600F-41C7-B4FC-24E48274844F}"/>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16</xdr:col>
      <xdr:colOff>899160</xdr:colOff>
      <xdr:row>2</xdr:row>
      <xdr:rowOff>137160</xdr:rowOff>
    </xdr:from>
    <xdr:ext cx="1083326" cy="323430"/>
    <xdr:pic>
      <xdr:nvPicPr>
        <xdr:cNvPr id="4" name="Picture 3">
          <a:extLst>
            <a:ext uri="{FF2B5EF4-FFF2-40B4-BE49-F238E27FC236}">
              <a16:creationId xmlns:a16="http://schemas.microsoft.com/office/drawing/2014/main" id="{E60DDEEB-52F1-47D6-9EBE-A0899C3CDB91}"/>
            </a:ext>
          </a:extLst>
        </xdr:cNvPr>
        <xdr:cNvPicPr>
          <a:picLocks noChangeAspect="1"/>
        </xdr:cNvPicPr>
      </xdr:nvPicPr>
      <xdr:blipFill>
        <a:blip xmlns:r="http://schemas.openxmlformats.org/officeDocument/2006/relationships" r:embed="rId1" cstate="print"/>
        <a:stretch>
          <a:fillRect/>
        </a:stretch>
      </xdr:blipFill>
      <xdr:spPr>
        <a:xfrm>
          <a:off x="26197560" y="1226820"/>
          <a:ext cx="1083326" cy="323430"/>
        </a:xfrm>
        <a:prstGeom prst="rect">
          <a:avLst/>
        </a:prstGeom>
      </xdr:spPr>
    </xdr:pic>
    <xdr:clientData/>
  </xdr:oneCellAnchor>
  <xdr:oneCellAnchor>
    <xdr:from>
      <xdr:col>6</xdr:col>
      <xdr:colOff>147852</xdr:colOff>
      <xdr:row>2</xdr:row>
      <xdr:rowOff>218891</xdr:rowOff>
    </xdr:from>
    <xdr:ext cx="1078968" cy="322129"/>
    <xdr:pic>
      <xdr:nvPicPr>
        <xdr:cNvPr id="5" name="Picture 4">
          <a:extLst>
            <a:ext uri="{FF2B5EF4-FFF2-40B4-BE49-F238E27FC236}">
              <a16:creationId xmlns:a16="http://schemas.microsoft.com/office/drawing/2014/main" id="{DD5C2D18-B5B9-4C2D-8FA4-5301CE322C13}"/>
            </a:ext>
          </a:extLst>
        </xdr:cNvPr>
        <xdr:cNvPicPr>
          <a:picLocks noChangeAspect="1"/>
        </xdr:cNvPicPr>
      </xdr:nvPicPr>
      <xdr:blipFill>
        <a:blip xmlns:r="http://schemas.openxmlformats.org/officeDocument/2006/relationships" r:embed="rId1" cstate="print"/>
        <a:stretch>
          <a:fillRect/>
        </a:stretch>
      </xdr:blipFill>
      <xdr:spPr>
        <a:xfrm>
          <a:off x="11196852" y="1308551"/>
          <a:ext cx="1078968" cy="3221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713A7-5C8C-4EEE-875C-1C3E03BB6ED8}">
  <sheetPr codeName="Sheet1"/>
  <dimension ref="A1:H14"/>
  <sheetViews>
    <sheetView tabSelected="1" zoomScale="88" zoomScaleNormal="88" workbookViewId="0"/>
  </sheetViews>
  <sheetFormatPr defaultRowHeight="14.4" x14ac:dyDescent="0.3"/>
  <cols>
    <col min="1" max="1" width="3" customWidth="1"/>
    <col min="2" max="2" width="78" customWidth="1"/>
    <col min="3" max="3" width="66.77734375" customWidth="1"/>
  </cols>
  <sheetData>
    <row r="1" spans="1:8" ht="15.6" thickTop="1" thickBot="1" x14ac:dyDescent="0.35">
      <c r="A1" s="4"/>
    </row>
    <row r="2" spans="1:8" ht="45.6" customHeight="1" thickTop="1" thickBot="1" x14ac:dyDescent="0.35">
      <c r="A2" s="4"/>
      <c r="B2" s="5" t="s">
        <v>565</v>
      </c>
      <c r="C2" s="6" t="s">
        <v>626</v>
      </c>
      <c r="D2" s="71" t="s">
        <v>627</v>
      </c>
      <c r="E2" s="71"/>
      <c r="F2" s="71"/>
      <c r="G2" s="71"/>
      <c r="H2" s="7"/>
    </row>
    <row r="3" spans="1:8" ht="75.599999999999994" customHeight="1" thickTop="1" thickBot="1" x14ac:dyDescent="0.35">
      <c r="A3" s="8"/>
      <c r="B3" s="9"/>
      <c r="C3" s="10" t="s">
        <v>631</v>
      </c>
      <c r="D3" s="11"/>
      <c r="E3" s="72" t="s">
        <v>566</v>
      </c>
      <c r="F3" s="72"/>
      <c r="G3" s="73"/>
    </row>
    <row r="4" spans="1:8" ht="16.2" thickTop="1" x14ac:dyDescent="0.3">
      <c r="A4" s="8"/>
      <c r="B4" s="74" t="s">
        <v>628</v>
      </c>
      <c r="C4" s="75"/>
      <c r="D4" s="75"/>
      <c r="E4" s="75"/>
      <c r="F4" s="75"/>
      <c r="G4" s="76"/>
    </row>
    <row r="5" spans="1:8" ht="18.600000000000001" thickBot="1" x14ac:dyDescent="0.4">
      <c r="A5" s="8"/>
      <c r="B5" s="77" t="s">
        <v>629</v>
      </c>
      <c r="C5" s="78"/>
      <c r="D5" s="78"/>
      <c r="E5" s="78"/>
      <c r="F5" s="78"/>
      <c r="G5" s="79"/>
    </row>
    <row r="6" spans="1:8" ht="67.8" customHeight="1" thickTop="1" x14ac:dyDescent="0.3">
      <c r="A6" s="8"/>
      <c r="B6" s="80" t="s">
        <v>567</v>
      </c>
      <c r="C6" s="81"/>
      <c r="D6" s="81"/>
      <c r="E6" s="81"/>
      <c r="F6" s="81"/>
      <c r="G6" s="82"/>
    </row>
    <row r="7" spans="1:8" ht="105.6" customHeight="1" x14ac:dyDescent="0.3">
      <c r="A7" s="8"/>
      <c r="B7" s="68" t="s">
        <v>630</v>
      </c>
      <c r="C7" s="69"/>
      <c r="D7" s="69"/>
      <c r="E7" s="69"/>
      <c r="F7" s="69"/>
      <c r="G7" s="70"/>
    </row>
    <row r="8" spans="1:8" ht="47.4" customHeight="1" thickBot="1" x14ac:dyDescent="0.35">
      <c r="A8" s="8"/>
      <c r="B8" s="54" t="s">
        <v>568</v>
      </c>
      <c r="C8" s="55"/>
      <c r="D8" s="55"/>
      <c r="E8" s="55"/>
      <c r="F8" s="55"/>
      <c r="G8" s="56"/>
    </row>
    <row r="9" spans="1:8" ht="165.6" customHeight="1" thickTop="1" thickBot="1" x14ac:dyDescent="0.35">
      <c r="A9" s="8"/>
      <c r="B9" s="57" t="s">
        <v>569</v>
      </c>
      <c r="C9" s="58"/>
      <c r="D9" s="58"/>
      <c r="E9" s="58"/>
      <c r="F9" s="58"/>
      <c r="G9" s="59"/>
    </row>
    <row r="10" spans="1:8" ht="49.2" customHeight="1" thickTop="1" x14ac:dyDescent="0.3">
      <c r="A10" s="8"/>
      <c r="B10" s="60" t="s">
        <v>570</v>
      </c>
      <c r="C10" s="61"/>
      <c r="D10" s="61"/>
      <c r="E10" s="61"/>
      <c r="F10" s="61"/>
      <c r="G10" s="62"/>
    </row>
    <row r="11" spans="1:8" x14ac:dyDescent="0.3">
      <c r="A11" s="8"/>
      <c r="B11" s="63"/>
      <c r="C11" s="64"/>
      <c r="D11" s="64"/>
      <c r="E11" s="64"/>
      <c r="F11" s="64"/>
      <c r="G11" s="65"/>
    </row>
    <row r="12" spans="1:8" ht="46.2" customHeight="1" thickBot="1" x14ac:dyDescent="0.35">
      <c r="A12" s="8"/>
      <c r="B12" s="66" t="s">
        <v>571</v>
      </c>
      <c r="C12" s="67"/>
      <c r="D12" s="12"/>
      <c r="E12" s="12"/>
      <c r="F12" s="12"/>
      <c r="G12" s="13"/>
    </row>
    <row r="13" spans="1:8" ht="98.4" customHeight="1" thickTop="1" thickBot="1" x14ac:dyDescent="0.35">
      <c r="A13" s="14"/>
      <c r="B13" s="15" t="s">
        <v>572</v>
      </c>
      <c r="C13" s="16"/>
      <c r="D13" s="16"/>
      <c r="E13" s="16"/>
      <c r="F13" s="16"/>
      <c r="G13" s="17"/>
    </row>
    <row r="14" spans="1:8" ht="15" thickTop="1" x14ac:dyDescent="0.3">
      <c r="A14" s="18"/>
      <c r="B14" s="18"/>
      <c r="C14" s="18"/>
      <c r="D14" s="18"/>
      <c r="E14" s="18"/>
      <c r="F14" s="18"/>
      <c r="G14" s="18"/>
    </row>
  </sheetData>
  <sheetProtection algorithmName="SHA-512" hashValue="2FX2Z9QkTGHMUukiWRVq1+ONKHXx9dsrrnAgKxFlmxsgQF4y8hJQIIMXzjG9oX+jfYPDO1EDB08LLJ7bQ42yfQ==" saltValue="Im8ssiZhXhs5GFba+XWNlQ==" spinCount="100000" sheet="1" objects="1" scenarios="1"/>
  <mergeCells count="11">
    <mergeCell ref="B7:G7"/>
    <mergeCell ref="D2:G2"/>
    <mergeCell ref="E3:G3"/>
    <mergeCell ref="B4:G4"/>
    <mergeCell ref="B5:G5"/>
    <mergeCell ref="B6:G6"/>
    <mergeCell ref="B8:G8"/>
    <mergeCell ref="B9:G9"/>
    <mergeCell ref="B10:G10"/>
    <mergeCell ref="B11:G11"/>
    <mergeCell ref="B12:C1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J18"/>
  <sheetViews>
    <sheetView showGridLines="0" workbookViewId="0"/>
  </sheetViews>
  <sheetFormatPr defaultColWidth="10.88671875" defaultRowHeight="14.4" x14ac:dyDescent="0.3"/>
  <cols>
    <col min="1" max="1" width="77.2187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55.2" customHeight="1" x14ac:dyDescent="0.4">
      <c r="A3" s="92" t="s">
        <v>612</v>
      </c>
      <c r="B3" s="92"/>
      <c r="C3" s="92"/>
      <c r="D3" s="92"/>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9.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429</v>
      </c>
      <c r="D7" s="49" t="s">
        <v>52</v>
      </c>
      <c r="E7" s="49" t="s">
        <v>267</v>
      </c>
      <c r="F7" s="49" t="s">
        <v>47</v>
      </c>
      <c r="G7" s="49" t="s">
        <v>54</v>
      </c>
      <c r="H7" s="49" t="s">
        <v>325</v>
      </c>
      <c r="I7" s="49" t="s">
        <v>56</v>
      </c>
      <c r="J7" s="49" t="s">
        <v>57</v>
      </c>
      <c r="K7" s="49" t="s">
        <v>58</v>
      </c>
      <c r="L7" s="49" t="s">
        <v>269</v>
      </c>
      <c r="M7" s="49" t="s">
        <v>80</v>
      </c>
      <c r="N7" s="49" t="s">
        <v>23</v>
      </c>
      <c r="O7" s="49" t="s">
        <v>430</v>
      </c>
      <c r="P7" s="49" t="s">
        <v>328</v>
      </c>
      <c r="Q7" s="49" t="s">
        <v>64</v>
      </c>
      <c r="R7" s="49" t="s">
        <v>270</v>
      </c>
      <c r="S7" s="49" t="s">
        <v>431</v>
      </c>
      <c r="T7" s="49" t="s">
        <v>228</v>
      </c>
      <c r="U7" s="49" t="s">
        <v>67</v>
      </c>
      <c r="V7" s="49" t="s">
        <v>103</v>
      </c>
      <c r="W7" s="49" t="s">
        <v>184</v>
      </c>
      <c r="X7" s="49" t="s">
        <v>70</v>
      </c>
      <c r="Y7" s="49" t="s">
        <v>211</v>
      </c>
      <c r="Z7" s="49" t="s">
        <v>72</v>
      </c>
      <c r="AA7" s="49" t="s">
        <v>74</v>
      </c>
      <c r="AB7" s="49" t="s">
        <v>74</v>
      </c>
      <c r="AC7" s="49" t="s">
        <v>272</v>
      </c>
      <c r="AD7" s="49" t="s">
        <v>76</v>
      </c>
      <c r="AE7" s="49" t="s">
        <v>77</v>
      </c>
      <c r="AF7" s="49" t="s">
        <v>78</v>
      </c>
      <c r="AG7" s="49" t="s">
        <v>392</v>
      </c>
      <c r="AH7" s="49" t="s">
        <v>80</v>
      </c>
      <c r="AI7" s="49" t="s">
        <v>72</v>
      </c>
      <c r="AJ7" s="49" t="s">
        <v>275</v>
      </c>
    </row>
    <row r="8" spans="1:36" ht="19.95" customHeight="1" x14ac:dyDescent="0.35">
      <c r="A8" s="44" t="s">
        <v>432</v>
      </c>
      <c r="B8" s="45" t="s">
        <v>341</v>
      </c>
      <c r="C8" s="45" t="s">
        <v>414</v>
      </c>
      <c r="D8" s="45" t="s">
        <v>433</v>
      </c>
      <c r="E8" s="45" t="s">
        <v>218</v>
      </c>
      <c r="F8" s="45" t="s">
        <v>36</v>
      </c>
      <c r="G8" s="45" t="s">
        <v>88</v>
      </c>
      <c r="H8" s="45" t="s">
        <v>409</v>
      </c>
      <c r="I8" s="45" t="s">
        <v>73</v>
      </c>
      <c r="J8" s="45" t="s">
        <v>138</v>
      </c>
      <c r="K8" s="45" t="s">
        <v>289</v>
      </c>
      <c r="L8" s="45" t="s">
        <v>185</v>
      </c>
      <c r="M8" s="45" t="s">
        <v>91</v>
      </c>
      <c r="N8" s="45" t="s">
        <v>219</v>
      </c>
      <c r="O8" s="45" t="s">
        <v>165</v>
      </c>
      <c r="P8" s="45" t="s">
        <v>131</v>
      </c>
      <c r="Q8" s="45" t="s">
        <v>210</v>
      </c>
      <c r="R8" s="45" t="s">
        <v>434</v>
      </c>
      <c r="S8" s="45" t="s">
        <v>137</v>
      </c>
      <c r="T8" s="45" t="s">
        <v>93</v>
      </c>
      <c r="U8" s="45" t="s">
        <v>160</v>
      </c>
      <c r="V8" s="45" t="s">
        <v>181</v>
      </c>
      <c r="W8" s="45" t="s">
        <v>90</v>
      </c>
      <c r="X8" s="45" t="s">
        <v>40</v>
      </c>
      <c r="Y8" s="45" t="s">
        <v>97</v>
      </c>
      <c r="Z8" s="45" t="s">
        <v>245</v>
      </c>
      <c r="AA8" s="45" t="s">
        <v>97</v>
      </c>
      <c r="AB8" s="45" t="s">
        <v>96</v>
      </c>
      <c r="AC8" s="45" t="s">
        <v>331</v>
      </c>
      <c r="AD8" s="45" t="s">
        <v>421</v>
      </c>
      <c r="AE8" s="45" t="s">
        <v>81</v>
      </c>
      <c r="AF8" s="45" t="s">
        <v>245</v>
      </c>
      <c r="AG8" s="45" t="s">
        <v>205</v>
      </c>
      <c r="AH8" s="45" t="s">
        <v>91</v>
      </c>
      <c r="AI8" s="45" t="s">
        <v>98</v>
      </c>
      <c r="AJ8" s="45" t="s">
        <v>71</v>
      </c>
    </row>
    <row r="9" spans="1:36" ht="19.95" customHeight="1" x14ac:dyDescent="0.35">
      <c r="A9" s="41" t="s">
        <v>435</v>
      </c>
      <c r="B9" s="49" t="s">
        <v>149</v>
      </c>
      <c r="C9" s="49" t="s">
        <v>149</v>
      </c>
      <c r="D9" s="49" t="s">
        <v>111</v>
      </c>
      <c r="E9" s="49" t="s">
        <v>314</v>
      </c>
      <c r="F9" s="49" t="s">
        <v>299</v>
      </c>
      <c r="G9" s="49" t="s">
        <v>114</v>
      </c>
      <c r="H9" s="49" t="s">
        <v>108</v>
      </c>
      <c r="I9" s="49" t="s">
        <v>167</v>
      </c>
      <c r="J9" s="49" t="s">
        <v>364</v>
      </c>
      <c r="K9" s="49" t="s">
        <v>111</v>
      </c>
      <c r="L9" s="49" t="s">
        <v>118</v>
      </c>
      <c r="M9" s="49" t="s">
        <v>364</v>
      </c>
      <c r="N9" s="49" t="s">
        <v>115</v>
      </c>
      <c r="O9" s="49" t="s">
        <v>108</v>
      </c>
      <c r="P9" s="49" t="s">
        <v>149</v>
      </c>
      <c r="Q9" s="49" t="s">
        <v>122</v>
      </c>
      <c r="R9" s="49" t="s">
        <v>225</v>
      </c>
      <c r="S9" s="49" t="s">
        <v>147</v>
      </c>
      <c r="T9" s="49" t="s">
        <v>113</v>
      </c>
      <c r="U9" s="49" t="s">
        <v>147</v>
      </c>
      <c r="V9" s="49" t="s">
        <v>300</v>
      </c>
      <c r="W9" s="49" t="s">
        <v>116</v>
      </c>
      <c r="X9" s="49" t="s">
        <v>406</v>
      </c>
      <c r="Y9" s="49" t="s">
        <v>110</v>
      </c>
      <c r="Z9" s="49" t="s">
        <v>301</v>
      </c>
      <c r="AA9" s="49" t="s">
        <v>182</v>
      </c>
      <c r="AB9" s="49" t="s">
        <v>248</v>
      </c>
      <c r="AC9" s="48">
        <v>0.68</v>
      </c>
      <c r="AD9" s="49" t="s">
        <v>140</v>
      </c>
      <c r="AE9" s="49" t="s">
        <v>121</v>
      </c>
      <c r="AF9" s="49" t="s">
        <v>147</v>
      </c>
      <c r="AG9" s="49" t="s">
        <v>232</v>
      </c>
      <c r="AH9" s="49" t="s">
        <v>364</v>
      </c>
      <c r="AI9" s="49" t="s">
        <v>111</v>
      </c>
      <c r="AJ9" s="49" t="s">
        <v>144</v>
      </c>
    </row>
    <row r="10" spans="1:36" ht="19.95" customHeight="1" x14ac:dyDescent="0.35">
      <c r="A10" s="44" t="s">
        <v>442</v>
      </c>
      <c r="B10" s="45" t="s">
        <v>443</v>
      </c>
      <c r="C10" s="45" t="s">
        <v>156</v>
      </c>
      <c r="D10" s="45" t="s">
        <v>340</v>
      </c>
      <c r="E10" s="45" t="s">
        <v>155</v>
      </c>
      <c r="F10" s="45" t="s">
        <v>175</v>
      </c>
      <c r="G10" s="45" t="s">
        <v>39</v>
      </c>
      <c r="H10" s="45" t="s">
        <v>188</v>
      </c>
      <c r="I10" s="45" t="s">
        <v>334</v>
      </c>
      <c r="J10" s="45" t="s">
        <v>185</v>
      </c>
      <c r="K10" s="45" t="s">
        <v>241</v>
      </c>
      <c r="L10" s="45" t="s">
        <v>104</v>
      </c>
      <c r="M10" s="45" t="s">
        <v>48</v>
      </c>
      <c r="N10" s="45" t="s">
        <v>153</v>
      </c>
      <c r="O10" s="45" t="s">
        <v>175</v>
      </c>
      <c r="P10" s="45" t="s">
        <v>421</v>
      </c>
      <c r="Q10" s="45" t="s">
        <v>93</v>
      </c>
      <c r="R10" s="45" t="s">
        <v>152</v>
      </c>
      <c r="S10" s="45" t="s">
        <v>92</v>
      </c>
      <c r="T10" s="45" t="s">
        <v>93</v>
      </c>
      <c r="U10" s="45" t="s">
        <v>165</v>
      </c>
      <c r="V10" s="45" t="s">
        <v>74</v>
      </c>
      <c r="W10" s="45" t="s">
        <v>72</v>
      </c>
      <c r="X10" s="45" t="s">
        <v>160</v>
      </c>
      <c r="Y10" s="45" t="s">
        <v>133</v>
      </c>
      <c r="Z10" s="45" t="s">
        <v>90</v>
      </c>
      <c r="AA10" s="45" t="s">
        <v>136</v>
      </c>
      <c r="AB10" s="45" t="s">
        <v>160</v>
      </c>
      <c r="AC10" s="45" t="s">
        <v>153</v>
      </c>
      <c r="AD10" s="45" t="s">
        <v>187</v>
      </c>
      <c r="AE10" s="45" t="s">
        <v>160</v>
      </c>
      <c r="AF10" s="45" t="s">
        <v>150</v>
      </c>
      <c r="AG10" s="45" t="s">
        <v>334</v>
      </c>
      <c r="AH10" s="45" t="s">
        <v>175</v>
      </c>
      <c r="AI10" s="45" t="s">
        <v>160</v>
      </c>
      <c r="AJ10" s="45" t="s">
        <v>271</v>
      </c>
    </row>
    <row r="11" spans="1:36" ht="19.95" customHeight="1" x14ac:dyDescent="0.35">
      <c r="A11" s="41" t="s">
        <v>444</v>
      </c>
      <c r="B11" s="49" t="s">
        <v>109</v>
      </c>
      <c r="C11" s="49" t="s">
        <v>145</v>
      </c>
      <c r="D11" s="49" t="s">
        <v>113</v>
      </c>
      <c r="E11" s="49" t="s">
        <v>113</v>
      </c>
      <c r="F11" s="49" t="s">
        <v>168</v>
      </c>
      <c r="G11" s="49" t="s">
        <v>168</v>
      </c>
      <c r="H11" s="49" t="s">
        <v>109</v>
      </c>
      <c r="I11" s="49" t="s">
        <v>140</v>
      </c>
      <c r="J11" s="49" t="s">
        <v>110</v>
      </c>
      <c r="K11" s="49" t="s">
        <v>169</v>
      </c>
      <c r="L11" s="49" t="s">
        <v>108</v>
      </c>
      <c r="M11" s="49" t="s">
        <v>109</v>
      </c>
      <c r="N11" s="49" t="s">
        <v>109</v>
      </c>
      <c r="O11" s="49" t="s">
        <v>169</v>
      </c>
      <c r="P11" s="49" t="s">
        <v>139</v>
      </c>
      <c r="Q11" s="49" t="s">
        <v>109</v>
      </c>
      <c r="R11" s="49" t="s">
        <v>144</v>
      </c>
      <c r="S11" s="49" t="s">
        <v>107</v>
      </c>
      <c r="T11" s="49" t="s">
        <v>113</v>
      </c>
      <c r="U11" s="49" t="s">
        <v>112</v>
      </c>
      <c r="V11" s="49" t="s">
        <v>142</v>
      </c>
      <c r="W11" s="49" t="s">
        <v>145</v>
      </c>
      <c r="X11" s="49" t="s">
        <v>183</v>
      </c>
      <c r="Y11" s="49" t="s">
        <v>196</v>
      </c>
      <c r="Z11" s="49" t="s">
        <v>116</v>
      </c>
      <c r="AA11" s="49" t="s">
        <v>113</v>
      </c>
      <c r="AB11" s="49" t="s">
        <v>196</v>
      </c>
      <c r="AC11" s="49" t="s">
        <v>119</v>
      </c>
      <c r="AD11" s="49" t="s">
        <v>107</v>
      </c>
      <c r="AE11" s="49" t="s">
        <v>196</v>
      </c>
      <c r="AF11" s="49" t="s">
        <v>106</v>
      </c>
      <c r="AG11" s="49" t="s">
        <v>145</v>
      </c>
      <c r="AH11" s="49" t="s">
        <v>168</v>
      </c>
      <c r="AI11" s="49" t="s">
        <v>110</v>
      </c>
      <c r="AJ11" s="49" t="s">
        <v>237</v>
      </c>
    </row>
    <row r="12" spans="1:36" ht="19.95" customHeight="1" x14ac:dyDescent="0.35">
      <c r="A12" s="44" t="s">
        <v>251</v>
      </c>
      <c r="B12" s="45" t="s">
        <v>35</v>
      </c>
      <c r="C12" s="45" t="s">
        <v>445</v>
      </c>
      <c r="D12" s="45" t="s">
        <v>233</v>
      </c>
      <c r="E12" s="45" t="s">
        <v>190</v>
      </c>
      <c r="F12" s="45" t="s">
        <v>93</v>
      </c>
      <c r="G12" s="45" t="s">
        <v>95</v>
      </c>
      <c r="H12" s="45" t="s">
        <v>41</v>
      </c>
      <c r="I12" s="45" t="s">
        <v>74</v>
      </c>
      <c r="J12" s="45" t="s">
        <v>195</v>
      </c>
      <c r="K12" s="45" t="s">
        <v>101</v>
      </c>
      <c r="L12" s="45" t="s">
        <v>95</v>
      </c>
      <c r="M12" s="45" t="s">
        <v>233</v>
      </c>
      <c r="N12" s="45" t="s">
        <v>188</v>
      </c>
      <c r="O12" s="45" t="s">
        <v>186</v>
      </c>
      <c r="P12" s="45" t="s">
        <v>233</v>
      </c>
      <c r="Q12" s="45" t="s">
        <v>100</v>
      </c>
      <c r="R12" s="45" t="s">
        <v>193</v>
      </c>
      <c r="S12" s="45" t="s">
        <v>90</v>
      </c>
      <c r="T12" s="45" t="s">
        <v>128</v>
      </c>
      <c r="U12" s="45" t="s">
        <v>159</v>
      </c>
      <c r="V12" s="45" t="s">
        <v>152</v>
      </c>
      <c r="W12" s="45" t="s">
        <v>160</v>
      </c>
      <c r="X12" s="45" t="s">
        <v>98</v>
      </c>
      <c r="Y12" s="45" t="s">
        <v>133</v>
      </c>
      <c r="Z12" s="45" t="s">
        <v>137</v>
      </c>
      <c r="AA12" s="45" t="s">
        <v>245</v>
      </c>
      <c r="AB12" s="45" t="s">
        <v>98</v>
      </c>
      <c r="AC12" s="45" t="s">
        <v>88</v>
      </c>
      <c r="AD12" s="45" t="s">
        <v>415</v>
      </c>
      <c r="AE12" s="45" t="s">
        <v>137</v>
      </c>
      <c r="AF12" s="45" t="s">
        <v>71</v>
      </c>
      <c r="AG12" s="45" t="s">
        <v>176</v>
      </c>
      <c r="AH12" s="45" t="s">
        <v>421</v>
      </c>
      <c r="AI12" s="45" t="s">
        <v>133</v>
      </c>
      <c r="AJ12" s="45" t="s">
        <v>193</v>
      </c>
    </row>
    <row r="13" spans="1:36" ht="19.95" customHeight="1" x14ac:dyDescent="0.35">
      <c r="A13" s="41" t="s">
        <v>252</v>
      </c>
      <c r="B13" s="49" t="s">
        <v>172</v>
      </c>
      <c r="C13" s="49" t="s">
        <v>139</v>
      </c>
      <c r="D13" s="49" t="s">
        <v>196</v>
      </c>
      <c r="E13" s="49" t="s">
        <v>141</v>
      </c>
      <c r="F13" s="49" t="s">
        <v>169</v>
      </c>
      <c r="G13" s="49" t="s">
        <v>172</v>
      </c>
      <c r="H13" s="49" t="s">
        <v>119</v>
      </c>
      <c r="I13" s="49" t="s">
        <v>167</v>
      </c>
      <c r="J13" s="49" t="s">
        <v>109</v>
      </c>
      <c r="K13" s="49" t="s">
        <v>141</v>
      </c>
      <c r="L13" s="49" t="s">
        <v>183</v>
      </c>
      <c r="M13" s="49" t="s">
        <v>172</v>
      </c>
      <c r="N13" s="49" t="s">
        <v>172</v>
      </c>
      <c r="O13" s="49" t="s">
        <v>106</v>
      </c>
      <c r="P13" s="49" t="s">
        <v>183</v>
      </c>
      <c r="Q13" s="49" t="s">
        <v>173</v>
      </c>
      <c r="R13" s="49" t="s">
        <v>183</v>
      </c>
      <c r="S13" s="49" t="s">
        <v>116</v>
      </c>
      <c r="T13" s="49" t="s">
        <v>316</v>
      </c>
      <c r="U13" s="49" t="s">
        <v>145</v>
      </c>
      <c r="V13" s="49" t="s">
        <v>168</v>
      </c>
      <c r="W13" s="49" t="s">
        <v>147</v>
      </c>
      <c r="X13" s="49" t="s">
        <v>110</v>
      </c>
      <c r="Y13" s="49" t="s">
        <v>148</v>
      </c>
      <c r="Z13" s="49" t="s">
        <v>224</v>
      </c>
      <c r="AA13" s="49" t="s">
        <v>115</v>
      </c>
      <c r="AB13" s="49" t="s">
        <v>172</v>
      </c>
      <c r="AC13" s="49" t="s">
        <v>119</v>
      </c>
      <c r="AD13" s="49" t="s">
        <v>112</v>
      </c>
      <c r="AE13" s="49" t="s">
        <v>145</v>
      </c>
      <c r="AF13" s="49" t="s">
        <v>144</v>
      </c>
      <c r="AG13" s="49" t="s">
        <v>145</v>
      </c>
      <c r="AH13" s="49" t="s">
        <v>114</v>
      </c>
      <c r="AI13" s="49" t="s">
        <v>168</v>
      </c>
      <c r="AJ13" s="49" t="s">
        <v>148</v>
      </c>
    </row>
    <row r="14" spans="1:36" ht="19.95" customHeight="1" x14ac:dyDescent="0.35">
      <c r="A14" s="44" t="s">
        <v>256</v>
      </c>
      <c r="B14" s="45" t="s">
        <v>217</v>
      </c>
      <c r="C14" s="45" t="s">
        <v>94</v>
      </c>
      <c r="D14" s="45" t="s">
        <v>85</v>
      </c>
      <c r="E14" s="45" t="s">
        <v>178</v>
      </c>
      <c r="F14" s="45" t="s">
        <v>245</v>
      </c>
      <c r="G14" s="45" t="s">
        <v>70</v>
      </c>
      <c r="H14" s="45" t="s">
        <v>245</v>
      </c>
      <c r="I14" s="45" t="s">
        <v>40</v>
      </c>
      <c r="J14" s="45" t="s">
        <v>101</v>
      </c>
      <c r="K14" s="45" t="s">
        <v>93</v>
      </c>
      <c r="L14" s="45" t="s">
        <v>81</v>
      </c>
      <c r="M14" s="45" t="s">
        <v>191</v>
      </c>
      <c r="N14" s="45" t="s">
        <v>71</v>
      </c>
      <c r="O14" s="45" t="s">
        <v>152</v>
      </c>
      <c r="P14" s="45" t="s">
        <v>94</v>
      </c>
      <c r="Q14" s="45" t="s">
        <v>81</v>
      </c>
      <c r="R14" s="45" t="s">
        <v>72</v>
      </c>
      <c r="S14" s="45" t="s">
        <v>158</v>
      </c>
      <c r="T14" s="45" t="s">
        <v>191</v>
      </c>
      <c r="U14" s="45" t="s">
        <v>245</v>
      </c>
      <c r="V14" s="45" t="s">
        <v>133</v>
      </c>
      <c r="W14" s="45" t="s">
        <v>99</v>
      </c>
      <c r="X14" s="45" t="s">
        <v>133</v>
      </c>
      <c r="Y14" s="45" t="s">
        <v>72</v>
      </c>
      <c r="Z14" s="45" t="s">
        <v>90</v>
      </c>
      <c r="AA14" s="45" t="s">
        <v>90</v>
      </c>
      <c r="AB14" s="45" t="s">
        <v>98</v>
      </c>
      <c r="AC14" s="45" t="s">
        <v>95</v>
      </c>
      <c r="AD14" s="45" t="s">
        <v>152</v>
      </c>
      <c r="AE14" s="45" t="s">
        <v>98</v>
      </c>
      <c r="AF14" s="45" t="s">
        <v>181</v>
      </c>
      <c r="AG14" s="45" t="s">
        <v>233</v>
      </c>
      <c r="AH14" s="45" t="s">
        <v>159</v>
      </c>
      <c r="AI14" s="45" t="s">
        <v>133</v>
      </c>
      <c r="AJ14" s="45" t="s">
        <v>77</v>
      </c>
    </row>
    <row r="15" spans="1:36" ht="19.95" customHeight="1" x14ac:dyDescent="0.35">
      <c r="A15" s="41" t="s">
        <v>257</v>
      </c>
      <c r="B15" s="49" t="s">
        <v>141</v>
      </c>
      <c r="C15" s="49" t="s">
        <v>148</v>
      </c>
      <c r="D15" s="49" t="s">
        <v>183</v>
      </c>
      <c r="E15" s="49" t="s">
        <v>168</v>
      </c>
      <c r="F15" s="49" t="s">
        <v>146</v>
      </c>
      <c r="G15" s="49" t="s">
        <v>119</v>
      </c>
      <c r="H15" s="49" t="s">
        <v>144</v>
      </c>
      <c r="I15" s="49" t="s">
        <v>141</v>
      </c>
      <c r="J15" s="49" t="s">
        <v>182</v>
      </c>
      <c r="K15" s="49" t="s">
        <v>141</v>
      </c>
      <c r="L15" s="49" t="s">
        <v>148</v>
      </c>
      <c r="M15" s="49" t="s">
        <v>196</v>
      </c>
      <c r="N15" s="49" t="s">
        <v>173</v>
      </c>
      <c r="O15" s="49" t="s">
        <v>173</v>
      </c>
      <c r="P15" s="49" t="s">
        <v>168</v>
      </c>
      <c r="Q15" s="49" t="s">
        <v>141</v>
      </c>
      <c r="R15" s="49" t="s">
        <v>196</v>
      </c>
      <c r="S15" s="49" t="s">
        <v>172</v>
      </c>
      <c r="T15" s="49" t="s">
        <v>148</v>
      </c>
      <c r="U15" s="49" t="s">
        <v>148</v>
      </c>
      <c r="V15" s="49" t="s">
        <v>120</v>
      </c>
      <c r="W15" s="49" t="s">
        <v>173</v>
      </c>
      <c r="X15" s="49" t="s">
        <v>144</v>
      </c>
      <c r="Y15" s="49" t="s">
        <v>171</v>
      </c>
      <c r="Z15" s="49" t="s">
        <v>116</v>
      </c>
      <c r="AA15" s="49" t="s">
        <v>116</v>
      </c>
      <c r="AB15" s="49" t="s">
        <v>168</v>
      </c>
      <c r="AC15" s="49" t="s">
        <v>173</v>
      </c>
      <c r="AD15" s="49" t="s">
        <v>196</v>
      </c>
      <c r="AE15" s="49" t="s">
        <v>119</v>
      </c>
      <c r="AF15" s="49" t="s">
        <v>182</v>
      </c>
      <c r="AG15" s="49" t="s">
        <v>173</v>
      </c>
      <c r="AH15" s="49" t="s">
        <v>141</v>
      </c>
      <c r="AI15" s="49" t="s">
        <v>173</v>
      </c>
      <c r="AJ15" s="49" t="s">
        <v>182</v>
      </c>
    </row>
    <row r="16" spans="1:36" ht="19.95" customHeight="1" x14ac:dyDescent="0.35">
      <c r="A16" s="44" t="s">
        <v>436</v>
      </c>
      <c r="B16" s="45" t="s">
        <v>437</v>
      </c>
      <c r="C16" s="45" t="s">
        <v>438</v>
      </c>
      <c r="D16" s="45" t="s">
        <v>55</v>
      </c>
      <c r="E16" s="45" t="s">
        <v>153</v>
      </c>
      <c r="F16" s="45" t="s">
        <v>128</v>
      </c>
      <c r="G16" s="45" t="s">
        <v>91</v>
      </c>
      <c r="H16" s="45" t="s">
        <v>155</v>
      </c>
      <c r="I16" s="45" t="s">
        <v>421</v>
      </c>
      <c r="J16" s="45" t="s">
        <v>195</v>
      </c>
      <c r="K16" s="45" t="s">
        <v>439</v>
      </c>
      <c r="L16" s="45" t="s">
        <v>216</v>
      </c>
      <c r="M16" s="45" t="s">
        <v>87</v>
      </c>
      <c r="N16" s="45" t="s">
        <v>36</v>
      </c>
      <c r="O16" s="45" t="s">
        <v>165</v>
      </c>
      <c r="P16" s="45" t="s">
        <v>241</v>
      </c>
      <c r="Q16" s="45" t="s">
        <v>233</v>
      </c>
      <c r="R16" s="45" t="s">
        <v>90</v>
      </c>
      <c r="S16" s="45" t="s">
        <v>376</v>
      </c>
      <c r="T16" s="45" t="s">
        <v>134</v>
      </c>
      <c r="U16" s="45" t="s">
        <v>219</v>
      </c>
      <c r="V16" s="45" t="s">
        <v>97</v>
      </c>
      <c r="W16" s="45" t="s">
        <v>185</v>
      </c>
      <c r="X16" s="45" t="s">
        <v>90</v>
      </c>
      <c r="Y16" s="45" t="s">
        <v>90</v>
      </c>
      <c r="Z16" s="45" t="s">
        <v>90</v>
      </c>
      <c r="AA16" s="45" t="s">
        <v>211</v>
      </c>
      <c r="AB16" s="45" t="s">
        <v>99</v>
      </c>
      <c r="AC16" s="45" t="s">
        <v>98</v>
      </c>
      <c r="AD16" s="45" t="s">
        <v>134</v>
      </c>
      <c r="AE16" s="45" t="s">
        <v>100</v>
      </c>
      <c r="AF16" s="45" t="s">
        <v>440</v>
      </c>
      <c r="AG16" s="45" t="s">
        <v>97</v>
      </c>
      <c r="AH16" s="45" t="s">
        <v>162</v>
      </c>
      <c r="AI16" s="45" t="s">
        <v>98</v>
      </c>
      <c r="AJ16" s="45" t="s">
        <v>215</v>
      </c>
    </row>
    <row r="17" spans="1:36" ht="19.95" customHeight="1" x14ac:dyDescent="0.35">
      <c r="A17" s="41" t="s">
        <v>441</v>
      </c>
      <c r="B17" s="48">
        <v>0.27</v>
      </c>
      <c r="C17" s="48">
        <v>0.26</v>
      </c>
      <c r="D17" s="48">
        <v>0.3</v>
      </c>
      <c r="E17" s="48" t="s">
        <v>110</v>
      </c>
      <c r="F17" s="48">
        <v>0.25</v>
      </c>
      <c r="G17" s="48" t="s">
        <v>143</v>
      </c>
      <c r="H17" s="48" t="s">
        <v>142</v>
      </c>
      <c r="I17" s="48" t="s">
        <v>108</v>
      </c>
      <c r="J17" s="48">
        <v>0.2</v>
      </c>
      <c r="K17" s="48">
        <v>0.37</v>
      </c>
      <c r="L17" s="48" t="s">
        <v>140</v>
      </c>
      <c r="M17" s="48">
        <v>0.28000000000000003</v>
      </c>
      <c r="N17" s="48" t="s">
        <v>314</v>
      </c>
      <c r="O17" s="48" t="s">
        <v>108</v>
      </c>
      <c r="P17" s="48" t="s">
        <v>114</v>
      </c>
      <c r="Q17" s="48" t="s">
        <v>169</v>
      </c>
      <c r="R17" s="48" t="s">
        <v>116</v>
      </c>
      <c r="S17" s="48">
        <v>0.63</v>
      </c>
      <c r="T17" s="48" t="s">
        <v>141</v>
      </c>
      <c r="U17" s="48">
        <v>0.41</v>
      </c>
      <c r="V17" s="48">
        <v>0.05</v>
      </c>
      <c r="W17" s="48">
        <v>0.77</v>
      </c>
      <c r="X17" s="48">
        <v>0.02</v>
      </c>
      <c r="Y17" s="48" t="s">
        <v>116</v>
      </c>
      <c r="Z17" s="48" t="s">
        <v>116</v>
      </c>
      <c r="AA17" s="48" t="s">
        <v>343</v>
      </c>
      <c r="AB17" s="48" t="s">
        <v>110</v>
      </c>
      <c r="AC17" s="48" t="s">
        <v>120</v>
      </c>
      <c r="AD17" s="48">
        <v>7.0000000000000007E-2</v>
      </c>
      <c r="AE17" s="48">
        <v>0.33</v>
      </c>
      <c r="AF17" s="48" t="s">
        <v>247</v>
      </c>
      <c r="AG17" s="48" t="s">
        <v>120</v>
      </c>
      <c r="AH17" s="48">
        <v>0.21</v>
      </c>
      <c r="AI17" s="48" t="s">
        <v>149</v>
      </c>
      <c r="AJ17" s="48" t="s">
        <v>227</v>
      </c>
    </row>
    <row r="18" spans="1:36" x14ac:dyDescent="0.3">
      <c r="B18" s="3">
        <f>((B9)+(B11)+(B13)+(B15)+(B17))</f>
        <v>1</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sheetData>
  <sheetProtection algorithmName="SHA-512" hashValue="C0Y6r6YQCAiNiwoSBe84AvVKf/D51sBiHs79N/d/9w3IJHLCXq7Ktd/sMD2iEkDUskjELRLk8H3mTdIJGSf0BQ==" saltValue="+V9oxsj5wotXGwa+CU/mMg=="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J16"/>
  <sheetViews>
    <sheetView showGridLines="0" workbookViewId="0"/>
  </sheetViews>
  <sheetFormatPr defaultColWidth="10.88671875" defaultRowHeight="14.4" x14ac:dyDescent="0.3"/>
  <cols>
    <col min="1" max="1" width="80.8867187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96.6" customHeight="1" x14ac:dyDescent="0.4">
      <c r="A3" s="92" t="s">
        <v>613</v>
      </c>
      <c r="B3" s="92"/>
      <c r="C3" s="92"/>
      <c r="D3" s="92"/>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9.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51</v>
      </c>
      <c r="D7" s="49" t="s">
        <v>324</v>
      </c>
      <c r="E7" s="49" t="s">
        <v>25</v>
      </c>
      <c r="F7" s="49" t="s">
        <v>47</v>
      </c>
      <c r="G7" s="49" t="s">
        <v>268</v>
      </c>
      <c r="H7" s="49" t="s">
        <v>55</v>
      </c>
      <c r="I7" s="49" t="s">
        <v>201</v>
      </c>
      <c r="J7" s="49" t="s">
        <v>57</v>
      </c>
      <c r="K7" s="49" t="s">
        <v>58</v>
      </c>
      <c r="L7" s="49" t="s">
        <v>269</v>
      </c>
      <c r="M7" s="49" t="s">
        <v>60</v>
      </c>
      <c r="N7" s="49" t="s">
        <v>61</v>
      </c>
      <c r="O7" s="49" t="s">
        <v>230</v>
      </c>
      <c r="P7" s="49" t="s">
        <v>63</v>
      </c>
      <c r="Q7" s="49" t="s">
        <v>64</v>
      </c>
      <c r="R7" s="49" t="s">
        <v>270</v>
      </c>
      <c r="S7" s="49" t="s">
        <v>200</v>
      </c>
      <c r="T7" s="49" t="s">
        <v>37</v>
      </c>
      <c r="U7" s="49" t="s">
        <v>67</v>
      </c>
      <c r="V7" s="49" t="s">
        <v>68</v>
      </c>
      <c r="W7" s="49" t="s">
        <v>69</v>
      </c>
      <c r="X7" s="49" t="s">
        <v>70</v>
      </c>
      <c r="Y7" s="49" t="s">
        <v>211</v>
      </c>
      <c r="Z7" s="49" t="s">
        <v>72</v>
      </c>
      <c r="AA7" s="49" t="s">
        <v>73</v>
      </c>
      <c r="AB7" s="49" t="s">
        <v>74</v>
      </c>
      <c r="AC7" s="49" t="s">
        <v>272</v>
      </c>
      <c r="AD7" s="49" t="s">
        <v>34</v>
      </c>
      <c r="AE7" s="49" t="s">
        <v>77</v>
      </c>
      <c r="AF7" s="49" t="s">
        <v>78</v>
      </c>
      <c r="AG7" s="49" t="s">
        <v>274</v>
      </c>
      <c r="AH7" s="49" t="s">
        <v>80</v>
      </c>
      <c r="AI7" s="49" t="s">
        <v>81</v>
      </c>
      <c r="AJ7" s="49" t="s">
        <v>213</v>
      </c>
    </row>
    <row r="8" spans="1:36" ht="19.95" customHeight="1" x14ac:dyDescent="0.35">
      <c r="A8" s="44" t="s">
        <v>463</v>
      </c>
      <c r="B8" s="45" t="s">
        <v>461</v>
      </c>
      <c r="C8" s="45" t="s">
        <v>158</v>
      </c>
      <c r="D8" s="45" t="s">
        <v>415</v>
      </c>
      <c r="E8" s="45" t="s">
        <v>178</v>
      </c>
      <c r="F8" s="45" t="s">
        <v>100</v>
      </c>
      <c r="G8" s="45" t="s">
        <v>40</v>
      </c>
      <c r="H8" s="45" t="s">
        <v>211</v>
      </c>
      <c r="I8" s="45" t="s">
        <v>41</v>
      </c>
      <c r="J8" s="45" t="s">
        <v>70</v>
      </c>
      <c r="K8" s="45" t="s">
        <v>92</v>
      </c>
      <c r="L8" s="45" t="s">
        <v>70</v>
      </c>
      <c r="M8" s="45" t="s">
        <v>71</v>
      </c>
      <c r="N8" s="45" t="s">
        <v>193</v>
      </c>
      <c r="O8" s="45" t="s">
        <v>39</v>
      </c>
      <c r="P8" s="45" t="s">
        <v>96</v>
      </c>
      <c r="Q8" s="45" t="s">
        <v>191</v>
      </c>
      <c r="R8" s="45" t="s">
        <v>90</v>
      </c>
      <c r="S8" s="45" t="s">
        <v>38</v>
      </c>
      <c r="T8" s="45" t="s">
        <v>99</v>
      </c>
      <c r="U8" s="45" t="s">
        <v>159</v>
      </c>
      <c r="V8" s="45" t="s">
        <v>90</v>
      </c>
      <c r="W8" s="45" t="s">
        <v>175</v>
      </c>
      <c r="X8" s="45" t="s">
        <v>90</v>
      </c>
      <c r="Y8" s="45" t="s">
        <v>90</v>
      </c>
      <c r="Z8" s="45" t="s">
        <v>90</v>
      </c>
      <c r="AA8" s="45" t="s">
        <v>160</v>
      </c>
      <c r="AB8" s="45" t="s">
        <v>160</v>
      </c>
      <c r="AC8" s="45" t="s">
        <v>90</v>
      </c>
      <c r="AD8" s="45" t="s">
        <v>245</v>
      </c>
      <c r="AE8" s="45" t="s">
        <v>160</v>
      </c>
      <c r="AF8" s="45" t="s">
        <v>131</v>
      </c>
      <c r="AG8" s="45" t="s">
        <v>136</v>
      </c>
      <c r="AH8" s="45" t="s">
        <v>136</v>
      </c>
      <c r="AI8" s="45" t="s">
        <v>98</v>
      </c>
      <c r="AJ8" s="45" t="s">
        <v>154</v>
      </c>
    </row>
    <row r="9" spans="1:36" ht="19.95" customHeight="1" x14ac:dyDescent="0.35">
      <c r="A9" s="41" t="s">
        <v>464</v>
      </c>
      <c r="B9" s="49" t="s">
        <v>182</v>
      </c>
      <c r="C9" s="49" t="s">
        <v>196</v>
      </c>
      <c r="D9" s="49" t="s">
        <v>119</v>
      </c>
      <c r="E9" s="49" t="s">
        <v>168</v>
      </c>
      <c r="F9" s="49" t="s">
        <v>148</v>
      </c>
      <c r="G9" s="49" t="s">
        <v>141</v>
      </c>
      <c r="H9" s="49" t="s">
        <v>183</v>
      </c>
      <c r="I9" s="49" t="s">
        <v>183</v>
      </c>
      <c r="J9" s="49" t="s">
        <v>148</v>
      </c>
      <c r="K9" s="49" t="s">
        <v>119</v>
      </c>
      <c r="L9" s="49" t="s">
        <v>182</v>
      </c>
      <c r="M9" s="49" t="s">
        <v>182</v>
      </c>
      <c r="N9" s="49" t="s">
        <v>168</v>
      </c>
      <c r="O9" s="49" t="s">
        <v>172</v>
      </c>
      <c r="P9" s="49" t="s">
        <v>173</v>
      </c>
      <c r="Q9" s="49" t="s">
        <v>196</v>
      </c>
      <c r="R9" s="49" t="s">
        <v>116</v>
      </c>
      <c r="S9" s="49" t="s">
        <v>115</v>
      </c>
      <c r="T9" s="49" t="s">
        <v>144</v>
      </c>
      <c r="U9" s="49" t="s">
        <v>145</v>
      </c>
      <c r="V9" s="49" t="s">
        <v>116</v>
      </c>
      <c r="W9" s="49" t="s">
        <v>108</v>
      </c>
      <c r="X9" s="49" t="s">
        <v>116</v>
      </c>
      <c r="Y9" s="49" t="s">
        <v>116</v>
      </c>
      <c r="Z9" s="49" t="s">
        <v>116</v>
      </c>
      <c r="AA9" s="49" t="s">
        <v>196</v>
      </c>
      <c r="AB9" s="49" t="s">
        <v>144</v>
      </c>
      <c r="AC9" s="49" t="s">
        <v>116</v>
      </c>
      <c r="AD9" s="49" t="s">
        <v>144</v>
      </c>
      <c r="AE9" s="49" t="s">
        <v>148</v>
      </c>
      <c r="AF9" s="49" t="s">
        <v>109</v>
      </c>
      <c r="AG9" s="49" t="s">
        <v>147</v>
      </c>
      <c r="AH9" s="49" t="s">
        <v>144</v>
      </c>
      <c r="AI9" s="49" t="s">
        <v>118</v>
      </c>
      <c r="AJ9" s="49" t="s">
        <v>110</v>
      </c>
    </row>
    <row r="10" spans="1:36" ht="19.95" customHeight="1" x14ac:dyDescent="0.35">
      <c r="A10" s="44" t="s">
        <v>460</v>
      </c>
      <c r="B10" s="45" t="s">
        <v>430</v>
      </c>
      <c r="C10" s="45" t="s">
        <v>189</v>
      </c>
      <c r="D10" s="45" t="s">
        <v>461</v>
      </c>
      <c r="E10" s="45" t="s">
        <v>158</v>
      </c>
      <c r="F10" s="45" t="s">
        <v>187</v>
      </c>
      <c r="G10" s="45" t="s">
        <v>187</v>
      </c>
      <c r="H10" s="45" t="s">
        <v>95</v>
      </c>
      <c r="I10" s="45" t="s">
        <v>175</v>
      </c>
      <c r="J10" s="45" t="s">
        <v>48</v>
      </c>
      <c r="K10" s="45" t="s">
        <v>210</v>
      </c>
      <c r="L10" s="45" t="s">
        <v>158</v>
      </c>
      <c r="M10" s="45" t="s">
        <v>101</v>
      </c>
      <c r="N10" s="45" t="s">
        <v>334</v>
      </c>
      <c r="O10" s="45" t="s">
        <v>41</v>
      </c>
      <c r="P10" s="45" t="s">
        <v>178</v>
      </c>
      <c r="Q10" s="45" t="s">
        <v>71</v>
      </c>
      <c r="R10" s="45" t="s">
        <v>137</v>
      </c>
      <c r="S10" s="45" t="s">
        <v>195</v>
      </c>
      <c r="T10" s="45" t="s">
        <v>137</v>
      </c>
      <c r="U10" s="45" t="s">
        <v>41</v>
      </c>
      <c r="V10" s="45" t="s">
        <v>98</v>
      </c>
      <c r="W10" s="45" t="s">
        <v>158</v>
      </c>
      <c r="X10" s="45" t="s">
        <v>90</v>
      </c>
      <c r="Y10" s="45" t="s">
        <v>97</v>
      </c>
      <c r="Z10" s="45" t="s">
        <v>90</v>
      </c>
      <c r="AA10" s="45" t="s">
        <v>134</v>
      </c>
      <c r="AB10" s="45" t="s">
        <v>137</v>
      </c>
      <c r="AC10" s="45" t="s">
        <v>81</v>
      </c>
      <c r="AD10" s="45" t="s">
        <v>137</v>
      </c>
      <c r="AE10" s="45" t="s">
        <v>99</v>
      </c>
      <c r="AF10" s="45" t="s">
        <v>289</v>
      </c>
      <c r="AG10" s="45" t="s">
        <v>152</v>
      </c>
      <c r="AH10" s="45" t="s">
        <v>41</v>
      </c>
      <c r="AI10" s="45" t="s">
        <v>160</v>
      </c>
      <c r="AJ10" s="45" t="s">
        <v>340</v>
      </c>
    </row>
    <row r="11" spans="1:36" ht="19.95" customHeight="1" x14ac:dyDescent="0.35">
      <c r="A11" s="41" t="s">
        <v>462</v>
      </c>
      <c r="B11" s="49" t="s">
        <v>169</v>
      </c>
      <c r="C11" s="49" t="s">
        <v>119</v>
      </c>
      <c r="D11" s="49" t="s">
        <v>167</v>
      </c>
      <c r="E11" s="49" t="s">
        <v>183</v>
      </c>
      <c r="F11" s="49" t="s">
        <v>167</v>
      </c>
      <c r="G11" s="49" t="s">
        <v>139</v>
      </c>
      <c r="H11" s="49" t="s">
        <v>169</v>
      </c>
      <c r="I11" s="49" t="s">
        <v>119</v>
      </c>
      <c r="J11" s="49" t="s">
        <v>183</v>
      </c>
      <c r="K11" s="49" t="s">
        <v>107</v>
      </c>
      <c r="L11" s="49" t="s">
        <v>168</v>
      </c>
      <c r="M11" s="49" t="s">
        <v>170</v>
      </c>
      <c r="N11" s="49" t="s">
        <v>107</v>
      </c>
      <c r="O11" s="49" t="s">
        <v>119</v>
      </c>
      <c r="P11" s="49" t="s">
        <v>119</v>
      </c>
      <c r="Q11" s="49" t="s">
        <v>183</v>
      </c>
      <c r="R11" s="49" t="s">
        <v>147</v>
      </c>
      <c r="S11" s="49" t="s">
        <v>353</v>
      </c>
      <c r="T11" s="49" t="s">
        <v>146</v>
      </c>
      <c r="U11" s="49" t="s">
        <v>110</v>
      </c>
      <c r="V11" s="49" t="s">
        <v>144</v>
      </c>
      <c r="W11" s="49" t="s">
        <v>111</v>
      </c>
      <c r="X11" s="49" t="s">
        <v>116</v>
      </c>
      <c r="Y11" s="49" t="s">
        <v>167</v>
      </c>
      <c r="Z11" s="49" t="s">
        <v>116</v>
      </c>
      <c r="AA11" s="49" t="s">
        <v>124</v>
      </c>
      <c r="AB11" s="49" t="s">
        <v>172</v>
      </c>
      <c r="AC11" s="49" t="s">
        <v>146</v>
      </c>
      <c r="AD11" s="49" t="s">
        <v>146</v>
      </c>
      <c r="AE11" s="49" t="s">
        <v>169</v>
      </c>
      <c r="AF11" s="49" t="s">
        <v>124</v>
      </c>
      <c r="AG11" s="49" t="s">
        <v>146</v>
      </c>
      <c r="AH11" s="49" t="s">
        <v>183</v>
      </c>
      <c r="AI11" s="49" t="s">
        <v>119</v>
      </c>
      <c r="AJ11" s="49" t="s">
        <v>118</v>
      </c>
    </row>
    <row r="12" spans="1:36" ht="19.95" customHeight="1" x14ac:dyDescent="0.35">
      <c r="A12" s="44" t="s">
        <v>446</v>
      </c>
      <c r="B12" s="45" t="s">
        <v>447</v>
      </c>
      <c r="C12" s="45" t="s">
        <v>448</v>
      </c>
      <c r="D12" s="45" t="s">
        <v>292</v>
      </c>
      <c r="E12" s="45" t="s">
        <v>285</v>
      </c>
      <c r="F12" s="45" t="s">
        <v>449</v>
      </c>
      <c r="G12" s="45" t="s">
        <v>287</v>
      </c>
      <c r="H12" s="45" t="s">
        <v>235</v>
      </c>
      <c r="I12" s="45" t="s">
        <v>439</v>
      </c>
      <c r="J12" s="45" t="s">
        <v>450</v>
      </c>
      <c r="K12" s="45" t="s">
        <v>331</v>
      </c>
      <c r="L12" s="45" t="s">
        <v>451</v>
      </c>
      <c r="M12" s="45" t="s">
        <v>62</v>
      </c>
      <c r="N12" s="45" t="s">
        <v>452</v>
      </c>
      <c r="O12" s="45" t="s">
        <v>283</v>
      </c>
      <c r="P12" s="45" t="s">
        <v>453</v>
      </c>
      <c r="Q12" s="45" t="s">
        <v>439</v>
      </c>
      <c r="R12" s="45" t="s">
        <v>284</v>
      </c>
      <c r="S12" s="45" t="s">
        <v>36</v>
      </c>
      <c r="T12" s="45" t="s">
        <v>290</v>
      </c>
      <c r="U12" s="45" t="s">
        <v>217</v>
      </c>
      <c r="V12" s="45" t="s">
        <v>69</v>
      </c>
      <c r="W12" s="45" t="s">
        <v>73</v>
      </c>
      <c r="X12" s="45" t="s">
        <v>70</v>
      </c>
      <c r="Y12" s="45" t="s">
        <v>81</v>
      </c>
      <c r="Z12" s="45" t="s">
        <v>72</v>
      </c>
      <c r="AA12" s="45" t="s">
        <v>190</v>
      </c>
      <c r="AB12" s="45" t="s">
        <v>158</v>
      </c>
      <c r="AC12" s="45" t="s">
        <v>454</v>
      </c>
      <c r="AD12" s="45" t="s">
        <v>414</v>
      </c>
      <c r="AE12" s="45" t="s">
        <v>94</v>
      </c>
      <c r="AF12" s="45" t="s">
        <v>200</v>
      </c>
      <c r="AG12" s="45" t="s">
        <v>455</v>
      </c>
      <c r="AH12" s="45" t="s">
        <v>207</v>
      </c>
      <c r="AI12" s="45" t="s">
        <v>136</v>
      </c>
      <c r="AJ12" s="45" t="s">
        <v>269</v>
      </c>
    </row>
    <row r="13" spans="1:36" ht="19.95" customHeight="1" x14ac:dyDescent="0.35">
      <c r="A13" s="41" t="s">
        <v>456</v>
      </c>
      <c r="B13" s="48" t="s">
        <v>380</v>
      </c>
      <c r="C13" s="48" t="s">
        <v>407</v>
      </c>
      <c r="D13" s="48" t="s">
        <v>391</v>
      </c>
      <c r="E13" s="48" t="s">
        <v>408</v>
      </c>
      <c r="F13" s="48">
        <v>0.76</v>
      </c>
      <c r="G13" s="48" t="s">
        <v>352</v>
      </c>
      <c r="H13" s="48">
        <v>0.75</v>
      </c>
      <c r="I13" s="48" t="s">
        <v>383</v>
      </c>
      <c r="J13" s="48">
        <v>0.84</v>
      </c>
      <c r="K13" s="48" t="s">
        <v>239</v>
      </c>
      <c r="L13" s="48">
        <v>0.8</v>
      </c>
      <c r="M13" s="48" t="s">
        <v>260</v>
      </c>
      <c r="N13" s="48" t="s">
        <v>406</v>
      </c>
      <c r="O13" s="48">
        <v>0.75</v>
      </c>
      <c r="P13" s="48" t="s">
        <v>404</v>
      </c>
      <c r="Q13" s="48" t="s">
        <v>457</v>
      </c>
      <c r="R13" s="48" t="s">
        <v>382</v>
      </c>
      <c r="S13" s="48" t="s">
        <v>299</v>
      </c>
      <c r="T13" s="48" t="s">
        <v>305</v>
      </c>
      <c r="U13" s="48" t="s">
        <v>352</v>
      </c>
      <c r="V13" s="48" t="s">
        <v>458</v>
      </c>
      <c r="W13" s="48" t="s">
        <v>314</v>
      </c>
      <c r="X13" s="48" t="s">
        <v>117</v>
      </c>
      <c r="Y13" s="48" t="s">
        <v>404</v>
      </c>
      <c r="Z13" s="48" t="s">
        <v>117</v>
      </c>
      <c r="AA13" s="48" t="s">
        <v>239</v>
      </c>
      <c r="AB13" s="48">
        <v>0.82</v>
      </c>
      <c r="AC13" s="48" t="s">
        <v>458</v>
      </c>
      <c r="AD13" s="48">
        <v>0.93</v>
      </c>
      <c r="AE13" s="48" t="s">
        <v>383</v>
      </c>
      <c r="AF13" s="48" t="s">
        <v>346</v>
      </c>
      <c r="AG13" s="48" t="s">
        <v>306</v>
      </c>
      <c r="AH13" s="48" t="s">
        <v>457</v>
      </c>
      <c r="AI13" s="48" t="s">
        <v>303</v>
      </c>
      <c r="AJ13" s="48" t="s">
        <v>227</v>
      </c>
    </row>
    <row r="14" spans="1:36" ht="19.95" customHeight="1" x14ac:dyDescent="0.35">
      <c r="A14" s="44" t="s">
        <v>256</v>
      </c>
      <c r="B14" s="45" t="s">
        <v>97</v>
      </c>
      <c r="C14" s="45" t="s">
        <v>97</v>
      </c>
      <c r="D14" s="45" t="s">
        <v>133</v>
      </c>
      <c r="E14" s="45" t="s">
        <v>90</v>
      </c>
      <c r="F14" s="45" t="s">
        <v>90</v>
      </c>
      <c r="G14" s="45" t="s">
        <v>97</v>
      </c>
      <c r="H14" s="45" t="s">
        <v>90</v>
      </c>
      <c r="I14" s="45" t="s">
        <v>133</v>
      </c>
      <c r="J14" s="45" t="s">
        <v>90</v>
      </c>
      <c r="K14" s="45" t="s">
        <v>97</v>
      </c>
      <c r="L14" s="45" t="s">
        <v>90</v>
      </c>
      <c r="M14" s="45" t="s">
        <v>90</v>
      </c>
      <c r="N14" s="45" t="s">
        <v>90</v>
      </c>
      <c r="O14" s="45" t="s">
        <v>90</v>
      </c>
      <c r="P14" s="45" t="s">
        <v>97</v>
      </c>
      <c r="Q14" s="45" t="s">
        <v>90</v>
      </c>
      <c r="R14" s="45" t="s">
        <v>97</v>
      </c>
      <c r="S14" s="45" t="s">
        <v>90</v>
      </c>
      <c r="T14" s="45" t="s">
        <v>90</v>
      </c>
      <c r="U14" s="45" t="s">
        <v>90</v>
      </c>
      <c r="V14" s="45" t="s">
        <v>90</v>
      </c>
      <c r="W14" s="45" t="s">
        <v>90</v>
      </c>
      <c r="X14" s="45" t="s">
        <v>90</v>
      </c>
      <c r="Y14" s="45" t="s">
        <v>90</v>
      </c>
      <c r="Z14" s="45" t="s">
        <v>90</v>
      </c>
      <c r="AA14" s="45" t="s">
        <v>90</v>
      </c>
      <c r="AB14" s="45" t="s">
        <v>90</v>
      </c>
      <c r="AC14" s="45" t="s">
        <v>97</v>
      </c>
      <c r="AD14" s="45" t="s">
        <v>90</v>
      </c>
      <c r="AE14" s="45" t="s">
        <v>133</v>
      </c>
      <c r="AF14" s="45" t="s">
        <v>90</v>
      </c>
      <c r="AG14" s="45" t="s">
        <v>90</v>
      </c>
      <c r="AH14" s="45" t="s">
        <v>97</v>
      </c>
      <c r="AI14" s="45" t="s">
        <v>90</v>
      </c>
      <c r="AJ14" s="45" t="s">
        <v>90</v>
      </c>
    </row>
    <row r="15" spans="1:36" ht="19.95" customHeight="1" x14ac:dyDescent="0.35">
      <c r="A15" s="41" t="s">
        <v>257</v>
      </c>
      <c r="B15" s="48" t="s">
        <v>116</v>
      </c>
      <c r="C15" s="48" t="s">
        <v>120</v>
      </c>
      <c r="D15" s="48" t="s">
        <v>116</v>
      </c>
      <c r="E15" s="48" t="s">
        <v>116</v>
      </c>
      <c r="F15" s="48" t="s">
        <v>116</v>
      </c>
      <c r="G15" s="48">
        <v>0.02</v>
      </c>
      <c r="H15" s="48" t="s">
        <v>116</v>
      </c>
      <c r="I15" s="48">
        <v>0.01</v>
      </c>
      <c r="J15" s="48" t="s">
        <v>116</v>
      </c>
      <c r="K15" s="48" t="s">
        <v>120</v>
      </c>
      <c r="L15" s="48" t="s">
        <v>116</v>
      </c>
      <c r="M15" s="48" t="s">
        <v>116</v>
      </c>
      <c r="N15" s="48" t="s">
        <v>116</v>
      </c>
      <c r="O15" s="48" t="s">
        <v>116</v>
      </c>
      <c r="P15" s="48" t="s">
        <v>120</v>
      </c>
      <c r="Q15" s="48" t="s">
        <v>116</v>
      </c>
      <c r="R15" s="48" t="s">
        <v>120</v>
      </c>
      <c r="S15" s="48" t="s">
        <v>116</v>
      </c>
      <c r="T15" s="48" t="s">
        <v>116</v>
      </c>
      <c r="U15" s="48" t="s">
        <v>116</v>
      </c>
      <c r="V15" s="48" t="s">
        <v>116</v>
      </c>
      <c r="W15" s="48" t="s">
        <v>116</v>
      </c>
      <c r="X15" s="48" t="s">
        <v>116</v>
      </c>
      <c r="Y15" s="48" t="s">
        <v>147</v>
      </c>
      <c r="Z15" s="48" t="s">
        <v>116</v>
      </c>
      <c r="AA15" s="48" t="s">
        <v>116</v>
      </c>
      <c r="AB15" s="48" t="s">
        <v>120</v>
      </c>
      <c r="AC15" s="48" t="s">
        <v>120</v>
      </c>
      <c r="AD15" s="48" t="s">
        <v>116</v>
      </c>
      <c r="AE15" s="48" t="s">
        <v>147</v>
      </c>
      <c r="AF15" s="48">
        <v>0.01</v>
      </c>
      <c r="AG15" s="48" t="s">
        <v>116</v>
      </c>
      <c r="AH15" s="48" t="s">
        <v>120</v>
      </c>
      <c r="AI15" s="48" t="s">
        <v>116</v>
      </c>
      <c r="AJ15" s="48" t="s">
        <v>116</v>
      </c>
    </row>
    <row r="16" spans="1:36" x14ac:dyDescent="0.3">
      <c r="B16" s="3">
        <f>((B9)+(B11)+(B13)+(B15))</f>
        <v>1</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sheetData>
  <sheetProtection algorithmName="SHA-512" hashValue="dKDJ8j57XKi9NPfkBss2pKvxoE2MIQUPZmaw2HHn1lY3N8BV/ptJfqEcVFeKCrTcj7j552hOyQbXQflMxnps3w==" saltValue="KIB0fZ1RPm8EMRUawo4bhg=="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J14"/>
  <sheetViews>
    <sheetView showGridLines="0" workbookViewId="0"/>
  </sheetViews>
  <sheetFormatPr defaultColWidth="10.88671875" defaultRowHeight="14.4" x14ac:dyDescent="0.3"/>
  <cols>
    <col min="1" max="1" width="56.2187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61.2" customHeight="1" x14ac:dyDescent="0.4">
      <c r="A3" s="92" t="s">
        <v>614</v>
      </c>
      <c r="B3" s="92"/>
      <c r="C3" s="92"/>
      <c r="D3" s="92"/>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3.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465</v>
      </c>
      <c r="C7" s="49" t="s">
        <v>323</v>
      </c>
      <c r="D7" s="49" t="s">
        <v>466</v>
      </c>
      <c r="E7" s="49" t="s">
        <v>25</v>
      </c>
      <c r="F7" s="49" t="s">
        <v>47</v>
      </c>
      <c r="G7" s="49" t="s">
        <v>268</v>
      </c>
      <c r="H7" s="49" t="s">
        <v>325</v>
      </c>
      <c r="I7" s="49" t="s">
        <v>56</v>
      </c>
      <c r="J7" s="49" t="s">
        <v>57</v>
      </c>
      <c r="K7" s="49" t="s">
        <v>58</v>
      </c>
      <c r="L7" s="49" t="s">
        <v>269</v>
      </c>
      <c r="M7" s="49" t="s">
        <v>222</v>
      </c>
      <c r="N7" s="49" t="s">
        <v>61</v>
      </c>
      <c r="O7" s="49" t="s">
        <v>230</v>
      </c>
      <c r="P7" s="49" t="s">
        <v>63</v>
      </c>
      <c r="Q7" s="49" t="s">
        <v>207</v>
      </c>
      <c r="R7" s="49" t="s">
        <v>270</v>
      </c>
      <c r="S7" s="49" t="s">
        <v>200</v>
      </c>
      <c r="T7" s="49" t="s">
        <v>228</v>
      </c>
      <c r="U7" s="49" t="s">
        <v>283</v>
      </c>
      <c r="V7" s="49" t="s">
        <v>68</v>
      </c>
      <c r="W7" s="49" t="s">
        <v>69</v>
      </c>
      <c r="X7" s="49" t="s">
        <v>70</v>
      </c>
      <c r="Y7" s="49" t="s">
        <v>159</v>
      </c>
      <c r="Z7" s="49" t="s">
        <v>72</v>
      </c>
      <c r="AA7" s="49" t="s">
        <v>73</v>
      </c>
      <c r="AB7" s="49" t="s">
        <v>74</v>
      </c>
      <c r="AC7" s="49" t="s">
        <v>272</v>
      </c>
      <c r="AD7" s="49" t="s">
        <v>76</v>
      </c>
      <c r="AE7" s="49" t="s">
        <v>186</v>
      </c>
      <c r="AF7" s="49" t="s">
        <v>78</v>
      </c>
      <c r="AG7" s="49" t="s">
        <v>274</v>
      </c>
      <c r="AH7" s="49" t="s">
        <v>80</v>
      </c>
      <c r="AI7" s="49" t="s">
        <v>81</v>
      </c>
      <c r="AJ7" s="49" t="s">
        <v>213</v>
      </c>
    </row>
    <row r="8" spans="1:36" ht="19.95" customHeight="1" x14ac:dyDescent="0.35">
      <c r="A8" s="44" t="s">
        <v>367</v>
      </c>
      <c r="B8" s="45" t="s">
        <v>467</v>
      </c>
      <c r="C8" s="45" t="s">
        <v>468</v>
      </c>
      <c r="D8" s="45" t="s">
        <v>369</v>
      </c>
      <c r="E8" s="45" t="s">
        <v>399</v>
      </c>
      <c r="F8" s="45" t="s">
        <v>138</v>
      </c>
      <c r="G8" s="45" t="s">
        <v>357</v>
      </c>
      <c r="H8" s="45" t="s">
        <v>69</v>
      </c>
      <c r="I8" s="45" t="s">
        <v>125</v>
      </c>
      <c r="J8" s="45" t="s">
        <v>469</v>
      </c>
      <c r="K8" s="45" t="s">
        <v>470</v>
      </c>
      <c r="L8" s="45" t="s">
        <v>423</v>
      </c>
      <c r="M8" s="45" t="s">
        <v>376</v>
      </c>
      <c r="N8" s="45" t="s">
        <v>130</v>
      </c>
      <c r="O8" s="45" t="s">
        <v>151</v>
      </c>
      <c r="P8" s="45" t="s">
        <v>62</v>
      </c>
      <c r="Q8" s="45" t="s">
        <v>290</v>
      </c>
      <c r="R8" s="45" t="s">
        <v>208</v>
      </c>
      <c r="S8" s="45" t="s">
        <v>187</v>
      </c>
      <c r="T8" s="45" t="s">
        <v>218</v>
      </c>
      <c r="U8" s="45" t="s">
        <v>48</v>
      </c>
      <c r="V8" s="45" t="s">
        <v>161</v>
      </c>
      <c r="W8" s="45" t="s">
        <v>159</v>
      </c>
      <c r="X8" s="45" t="s">
        <v>41</v>
      </c>
      <c r="Y8" s="45" t="s">
        <v>159</v>
      </c>
      <c r="Z8" s="45" t="s">
        <v>134</v>
      </c>
      <c r="AA8" s="45" t="s">
        <v>245</v>
      </c>
      <c r="AB8" s="45" t="s">
        <v>41</v>
      </c>
      <c r="AC8" s="45" t="s">
        <v>375</v>
      </c>
      <c r="AD8" s="45" t="s">
        <v>376</v>
      </c>
      <c r="AE8" s="45" t="s">
        <v>40</v>
      </c>
      <c r="AF8" s="45" t="s">
        <v>102</v>
      </c>
      <c r="AG8" s="45" t="s">
        <v>471</v>
      </c>
      <c r="AH8" s="45" t="s">
        <v>396</v>
      </c>
      <c r="AI8" s="45" t="s">
        <v>245</v>
      </c>
      <c r="AJ8" s="45" t="s">
        <v>370</v>
      </c>
    </row>
    <row r="9" spans="1:36" ht="19.95" customHeight="1" x14ac:dyDescent="0.35">
      <c r="A9" s="41" t="s">
        <v>378</v>
      </c>
      <c r="B9" s="49" t="s">
        <v>303</v>
      </c>
      <c r="C9" s="49" t="s">
        <v>232</v>
      </c>
      <c r="D9" s="49" t="s">
        <v>379</v>
      </c>
      <c r="E9" s="49" t="s">
        <v>297</v>
      </c>
      <c r="F9" s="49" t="s">
        <v>315</v>
      </c>
      <c r="G9" s="49" t="s">
        <v>122</v>
      </c>
      <c r="H9" s="49" t="s">
        <v>296</v>
      </c>
      <c r="I9" s="49" t="s">
        <v>302</v>
      </c>
      <c r="J9" s="49" t="s">
        <v>315</v>
      </c>
      <c r="K9" s="49" t="s">
        <v>379</v>
      </c>
      <c r="L9" s="49" t="s">
        <v>247</v>
      </c>
      <c r="M9" s="49" t="s">
        <v>297</v>
      </c>
      <c r="N9" s="49" t="s">
        <v>344</v>
      </c>
      <c r="O9" s="49" t="s">
        <v>295</v>
      </c>
      <c r="P9" s="49" t="s">
        <v>302</v>
      </c>
      <c r="Q9" s="49" t="s">
        <v>260</v>
      </c>
      <c r="R9" s="49" t="s">
        <v>117</v>
      </c>
      <c r="S9" s="49" t="s">
        <v>167</v>
      </c>
      <c r="T9" s="49" t="s">
        <v>408</v>
      </c>
      <c r="U9" s="49" t="s">
        <v>149</v>
      </c>
      <c r="V9" s="49" t="s">
        <v>381</v>
      </c>
      <c r="W9" s="49" t="s">
        <v>109</v>
      </c>
      <c r="X9" s="49" t="s">
        <v>472</v>
      </c>
      <c r="Y9" s="49" t="s">
        <v>306</v>
      </c>
      <c r="Z9" s="49" t="s">
        <v>381</v>
      </c>
      <c r="AA9" s="49" t="s">
        <v>115</v>
      </c>
      <c r="AB9" s="49" t="s">
        <v>226</v>
      </c>
      <c r="AC9" s="49" t="s">
        <v>382</v>
      </c>
      <c r="AD9" s="49" t="s">
        <v>383</v>
      </c>
      <c r="AE9" s="49" t="s">
        <v>316</v>
      </c>
      <c r="AF9" s="49" t="s">
        <v>107</v>
      </c>
      <c r="AG9" s="49" t="s">
        <v>306</v>
      </c>
      <c r="AH9" s="49" t="s">
        <v>171</v>
      </c>
      <c r="AI9" s="49" t="s">
        <v>122</v>
      </c>
      <c r="AJ9" s="49" t="s">
        <v>106</v>
      </c>
    </row>
    <row r="10" spans="1:36" ht="19.95" customHeight="1" x14ac:dyDescent="0.35">
      <c r="A10" s="44" t="s">
        <v>384</v>
      </c>
      <c r="B10" s="45" t="s">
        <v>473</v>
      </c>
      <c r="C10" s="45" t="s">
        <v>474</v>
      </c>
      <c r="D10" s="45" t="s">
        <v>221</v>
      </c>
      <c r="E10" s="45" t="s">
        <v>131</v>
      </c>
      <c r="F10" s="45" t="s">
        <v>195</v>
      </c>
      <c r="G10" s="45" t="s">
        <v>163</v>
      </c>
      <c r="H10" s="45" t="s">
        <v>415</v>
      </c>
      <c r="I10" s="45" t="s">
        <v>104</v>
      </c>
      <c r="J10" s="45" t="s">
        <v>31</v>
      </c>
      <c r="K10" s="45" t="s">
        <v>452</v>
      </c>
      <c r="L10" s="45" t="s">
        <v>161</v>
      </c>
      <c r="M10" s="45" t="s">
        <v>185</v>
      </c>
      <c r="N10" s="45" t="s">
        <v>340</v>
      </c>
      <c r="O10" s="45" t="s">
        <v>334</v>
      </c>
      <c r="P10" s="45" t="s">
        <v>358</v>
      </c>
      <c r="Q10" s="45" t="s">
        <v>165</v>
      </c>
      <c r="R10" s="45" t="s">
        <v>90</v>
      </c>
      <c r="S10" s="45" t="s">
        <v>64</v>
      </c>
      <c r="T10" s="45" t="s">
        <v>190</v>
      </c>
      <c r="U10" s="45" t="s">
        <v>216</v>
      </c>
      <c r="V10" s="45" t="s">
        <v>245</v>
      </c>
      <c r="W10" s="45" t="s">
        <v>216</v>
      </c>
      <c r="X10" s="45" t="s">
        <v>160</v>
      </c>
      <c r="Y10" s="45" t="s">
        <v>90</v>
      </c>
      <c r="Z10" s="45" t="s">
        <v>133</v>
      </c>
      <c r="AA10" s="45" t="s">
        <v>96</v>
      </c>
      <c r="AB10" s="45" t="s">
        <v>99</v>
      </c>
      <c r="AC10" s="45" t="s">
        <v>191</v>
      </c>
      <c r="AD10" s="45" t="s">
        <v>95</v>
      </c>
      <c r="AE10" s="45" t="s">
        <v>100</v>
      </c>
      <c r="AF10" s="45" t="s">
        <v>278</v>
      </c>
      <c r="AG10" s="45" t="s">
        <v>159</v>
      </c>
      <c r="AH10" s="45" t="s">
        <v>42</v>
      </c>
      <c r="AI10" s="45" t="s">
        <v>137</v>
      </c>
      <c r="AJ10" s="45" t="s">
        <v>475</v>
      </c>
    </row>
    <row r="11" spans="1:36" ht="19.95" customHeight="1" x14ac:dyDescent="0.35">
      <c r="A11" s="41" t="s">
        <v>389</v>
      </c>
      <c r="B11" s="49" t="s">
        <v>121</v>
      </c>
      <c r="C11" s="49" t="s">
        <v>124</v>
      </c>
      <c r="D11" s="49" t="s">
        <v>314</v>
      </c>
      <c r="E11" s="49" t="s">
        <v>123</v>
      </c>
      <c r="F11" s="49" t="s">
        <v>353</v>
      </c>
      <c r="G11" s="49" t="s">
        <v>320</v>
      </c>
      <c r="H11" s="49" t="s">
        <v>316</v>
      </c>
      <c r="I11" s="49" t="s">
        <v>353</v>
      </c>
      <c r="J11" s="49" t="s">
        <v>111</v>
      </c>
      <c r="K11" s="49" t="s">
        <v>316</v>
      </c>
      <c r="L11" s="49" t="s">
        <v>353</v>
      </c>
      <c r="M11" s="49" t="s">
        <v>149</v>
      </c>
      <c r="N11" s="49" t="s">
        <v>346</v>
      </c>
      <c r="O11" s="49" t="s">
        <v>364</v>
      </c>
      <c r="P11" s="49" t="s">
        <v>149</v>
      </c>
      <c r="Q11" s="49" t="s">
        <v>106</v>
      </c>
      <c r="R11" s="49" t="s">
        <v>116</v>
      </c>
      <c r="S11" s="49" t="s">
        <v>408</v>
      </c>
      <c r="T11" s="49" t="s">
        <v>170</v>
      </c>
      <c r="U11" s="49" t="s">
        <v>295</v>
      </c>
      <c r="V11" s="49" t="s">
        <v>173</v>
      </c>
      <c r="W11" s="49" t="s">
        <v>408</v>
      </c>
      <c r="X11" s="49" t="s">
        <v>183</v>
      </c>
      <c r="Y11" s="49" t="s">
        <v>146</v>
      </c>
      <c r="Z11" s="49" t="s">
        <v>183</v>
      </c>
      <c r="AA11" s="49" t="s">
        <v>296</v>
      </c>
      <c r="AB11" s="49" t="s">
        <v>110</v>
      </c>
      <c r="AC11" s="49" t="s">
        <v>147</v>
      </c>
      <c r="AD11" s="49" t="s">
        <v>145</v>
      </c>
      <c r="AE11" s="49" t="s">
        <v>364</v>
      </c>
      <c r="AF11" s="49" t="s">
        <v>347</v>
      </c>
      <c r="AG11" s="49" t="s">
        <v>144</v>
      </c>
      <c r="AH11" s="49" t="s">
        <v>113</v>
      </c>
      <c r="AI11" s="49" t="s">
        <v>112</v>
      </c>
      <c r="AJ11" s="49" t="s">
        <v>352</v>
      </c>
    </row>
    <row r="12" spans="1:36" ht="19.95" customHeight="1" x14ac:dyDescent="0.35">
      <c r="A12" s="44" t="s">
        <v>321</v>
      </c>
      <c r="B12" s="45" t="s">
        <v>153</v>
      </c>
      <c r="C12" s="45" t="s">
        <v>94</v>
      </c>
      <c r="D12" s="45" t="s">
        <v>211</v>
      </c>
      <c r="E12" s="45" t="s">
        <v>136</v>
      </c>
      <c r="F12" s="45" t="s">
        <v>136</v>
      </c>
      <c r="G12" s="45" t="s">
        <v>152</v>
      </c>
      <c r="H12" s="45" t="s">
        <v>72</v>
      </c>
      <c r="I12" s="45" t="s">
        <v>191</v>
      </c>
      <c r="J12" s="45" t="s">
        <v>71</v>
      </c>
      <c r="K12" s="45" t="s">
        <v>159</v>
      </c>
      <c r="L12" s="45" t="s">
        <v>100</v>
      </c>
      <c r="M12" s="45" t="s">
        <v>97</v>
      </c>
      <c r="N12" s="45" t="s">
        <v>211</v>
      </c>
      <c r="O12" s="45" t="s">
        <v>134</v>
      </c>
      <c r="P12" s="45" t="s">
        <v>40</v>
      </c>
      <c r="Q12" s="45" t="s">
        <v>133</v>
      </c>
      <c r="R12" s="45" t="s">
        <v>133</v>
      </c>
      <c r="S12" s="45" t="s">
        <v>99</v>
      </c>
      <c r="T12" s="45" t="s">
        <v>245</v>
      </c>
      <c r="U12" s="45" t="s">
        <v>191</v>
      </c>
      <c r="V12" s="45" t="s">
        <v>97</v>
      </c>
      <c r="W12" s="45" t="s">
        <v>160</v>
      </c>
      <c r="X12" s="45" t="s">
        <v>90</v>
      </c>
      <c r="Y12" s="45" t="s">
        <v>90</v>
      </c>
      <c r="Z12" s="45" t="s">
        <v>90</v>
      </c>
      <c r="AA12" s="45" t="s">
        <v>152</v>
      </c>
      <c r="AB12" s="45" t="s">
        <v>191</v>
      </c>
      <c r="AC12" s="45" t="s">
        <v>98</v>
      </c>
      <c r="AD12" s="45" t="s">
        <v>211</v>
      </c>
      <c r="AE12" s="45" t="s">
        <v>191</v>
      </c>
      <c r="AF12" s="45" t="s">
        <v>211</v>
      </c>
      <c r="AG12" s="45" t="s">
        <v>98</v>
      </c>
      <c r="AH12" s="45" t="s">
        <v>152</v>
      </c>
      <c r="AI12" s="45" t="s">
        <v>160</v>
      </c>
      <c r="AJ12" s="45" t="s">
        <v>129</v>
      </c>
    </row>
    <row r="13" spans="1:36" ht="19.95" customHeight="1" x14ac:dyDescent="0.35">
      <c r="A13" s="41" t="s">
        <v>322</v>
      </c>
      <c r="B13" s="49" t="s">
        <v>144</v>
      </c>
      <c r="C13" s="49" t="s">
        <v>148</v>
      </c>
      <c r="D13" s="49" t="s">
        <v>146</v>
      </c>
      <c r="E13" s="49" t="s">
        <v>146</v>
      </c>
      <c r="F13" s="49" t="s">
        <v>146</v>
      </c>
      <c r="G13" s="49" t="s">
        <v>196</v>
      </c>
      <c r="H13" s="49" t="s">
        <v>173</v>
      </c>
      <c r="I13" s="49" t="s">
        <v>144</v>
      </c>
      <c r="J13" s="49" t="s">
        <v>196</v>
      </c>
      <c r="K13" s="49" t="s">
        <v>144</v>
      </c>
      <c r="L13" s="49" t="s">
        <v>196</v>
      </c>
      <c r="M13" s="49" t="s">
        <v>120</v>
      </c>
      <c r="N13" s="49" t="s">
        <v>173</v>
      </c>
      <c r="O13" s="49" t="s">
        <v>173</v>
      </c>
      <c r="P13" s="49" t="s">
        <v>148</v>
      </c>
      <c r="Q13" s="49" t="s">
        <v>120</v>
      </c>
      <c r="R13" s="49" t="s">
        <v>116</v>
      </c>
      <c r="S13" s="49" t="s">
        <v>146</v>
      </c>
      <c r="T13" s="49" t="s">
        <v>196</v>
      </c>
      <c r="U13" s="49" t="s">
        <v>141</v>
      </c>
      <c r="V13" s="49" t="s">
        <v>146</v>
      </c>
      <c r="W13" s="49" t="s">
        <v>146</v>
      </c>
      <c r="X13" s="49" t="s">
        <v>147</v>
      </c>
      <c r="Y13" s="49" t="s">
        <v>147</v>
      </c>
      <c r="Z13" s="49" t="s">
        <v>116</v>
      </c>
      <c r="AA13" s="49" t="s">
        <v>108</v>
      </c>
      <c r="AB13" s="49" t="s">
        <v>237</v>
      </c>
      <c r="AC13" s="49" t="s">
        <v>120</v>
      </c>
      <c r="AD13" s="49" t="s">
        <v>182</v>
      </c>
      <c r="AE13" s="49" t="s">
        <v>114</v>
      </c>
      <c r="AF13" s="49" t="s">
        <v>144</v>
      </c>
      <c r="AG13" s="49" t="s">
        <v>120</v>
      </c>
      <c r="AH13" s="49" t="s">
        <v>196</v>
      </c>
      <c r="AI13" s="49" t="s">
        <v>119</v>
      </c>
      <c r="AJ13" s="49" t="s">
        <v>173</v>
      </c>
    </row>
    <row r="14" spans="1:36" x14ac:dyDescent="0.3">
      <c r="B14" s="3">
        <f>((B9)+(B11)+(B13))</f>
        <v>1</v>
      </c>
    </row>
  </sheetData>
  <sheetProtection algorithmName="SHA-512" hashValue="4Pjpif6poIcrIECrf11JwxpaKfvAV+Tx97OPMPs+IalNO3Rdjqeic61h8nm+DLxfkrPH2nHfvhjnW7lA4Roj2w==" saltValue="TdMzVkBWFldn1UaKvCFAWw=="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J12"/>
  <sheetViews>
    <sheetView showGridLines="0" workbookViewId="0"/>
  </sheetViews>
  <sheetFormatPr defaultColWidth="10.88671875" defaultRowHeight="14.4" x14ac:dyDescent="0.3"/>
  <cols>
    <col min="1" max="1" width="71.664062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132" customHeight="1" x14ac:dyDescent="0.4">
      <c r="A3" s="92" t="s">
        <v>618</v>
      </c>
      <c r="B3" s="92"/>
      <c r="C3" s="92"/>
      <c r="D3" s="92"/>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3.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51</v>
      </c>
      <c r="D7" s="49" t="s">
        <v>52</v>
      </c>
      <c r="E7" s="49" t="s">
        <v>25</v>
      </c>
      <c r="F7" s="49" t="s">
        <v>47</v>
      </c>
      <c r="G7" s="49" t="s">
        <v>54</v>
      </c>
      <c r="H7" s="49" t="s">
        <v>55</v>
      </c>
      <c r="I7" s="49" t="s">
        <v>56</v>
      </c>
      <c r="J7" s="49" t="s">
        <v>326</v>
      </c>
      <c r="K7" s="49" t="s">
        <v>327</v>
      </c>
      <c r="L7" s="49" t="s">
        <v>203</v>
      </c>
      <c r="M7" s="49" t="s">
        <v>60</v>
      </c>
      <c r="N7" s="49" t="s">
        <v>61</v>
      </c>
      <c r="O7" s="49" t="s">
        <v>230</v>
      </c>
      <c r="P7" s="49" t="s">
        <v>63</v>
      </c>
      <c r="Q7" s="49" t="s">
        <v>64</v>
      </c>
      <c r="R7" s="49" t="s">
        <v>270</v>
      </c>
      <c r="S7" s="49" t="s">
        <v>200</v>
      </c>
      <c r="T7" s="49" t="s">
        <v>228</v>
      </c>
      <c r="U7" s="49" t="s">
        <v>67</v>
      </c>
      <c r="V7" s="49" t="s">
        <v>210</v>
      </c>
      <c r="W7" s="49" t="s">
        <v>69</v>
      </c>
      <c r="X7" s="49" t="s">
        <v>190</v>
      </c>
      <c r="Y7" s="49" t="s">
        <v>211</v>
      </c>
      <c r="Z7" s="49" t="s">
        <v>100</v>
      </c>
      <c r="AA7" s="49" t="s">
        <v>73</v>
      </c>
      <c r="AB7" s="49" t="s">
        <v>74</v>
      </c>
      <c r="AC7" s="49" t="s">
        <v>272</v>
      </c>
      <c r="AD7" s="49" t="s">
        <v>76</v>
      </c>
      <c r="AE7" s="49" t="s">
        <v>186</v>
      </c>
      <c r="AF7" s="49" t="s">
        <v>78</v>
      </c>
      <c r="AG7" s="49" t="s">
        <v>392</v>
      </c>
      <c r="AH7" s="49" t="s">
        <v>80</v>
      </c>
      <c r="AI7" s="49" t="s">
        <v>100</v>
      </c>
      <c r="AJ7" s="49" t="s">
        <v>213</v>
      </c>
    </row>
    <row r="8" spans="1:36" ht="19.95" customHeight="1" x14ac:dyDescent="0.35">
      <c r="A8" s="44" t="s">
        <v>490</v>
      </c>
      <c r="B8" s="45" t="s">
        <v>138</v>
      </c>
      <c r="C8" s="45" t="s">
        <v>153</v>
      </c>
      <c r="D8" s="45" t="s">
        <v>151</v>
      </c>
      <c r="E8" s="45" t="s">
        <v>48</v>
      </c>
      <c r="F8" s="45" t="s">
        <v>101</v>
      </c>
      <c r="G8" s="45" t="s">
        <v>41</v>
      </c>
      <c r="H8" s="45" t="s">
        <v>41</v>
      </c>
      <c r="I8" s="45" t="s">
        <v>193</v>
      </c>
      <c r="J8" s="45" t="s">
        <v>189</v>
      </c>
      <c r="K8" s="45" t="s">
        <v>409</v>
      </c>
      <c r="L8" s="45" t="s">
        <v>93</v>
      </c>
      <c r="M8" s="45" t="s">
        <v>129</v>
      </c>
      <c r="N8" s="45" t="s">
        <v>73</v>
      </c>
      <c r="O8" s="45" t="s">
        <v>70</v>
      </c>
      <c r="P8" s="45" t="s">
        <v>101</v>
      </c>
      <c r="Q8" s="45" t="s">
        <v>71</v>
      </c>
      <c r="R8" s="45" t="s">
        <v>186</v>
      </c>
      <c r="S8" s="45" t="s">
        <v>129</v>
      </c>
      <c r="T8" s="45" t="s">
        <v>81</v>
      </c>
      <c r="U8" s="45" t="s">
        <v>158</v>
      </c>
      <c r="V8" s="45" t="s">
        <v>245</v>
      </c>
      <c r="W8" s="45" t="s">
        <v>211</v>
      </c>
      <c r="X8" s="45" t="s">
        <v>133</v>
      </c>
      <c r="Y8" s="45" t="s">
        <v>133</v>
      </c>
      <c r="Z8" s="45" t="s">
        <v>97</v>
      </c>
      <c r="AA8" s="45" t="s">
        <v>90</v>
      </c>
      <c r="AB8" s="45" t="s">
        <v>133</v>
      </c>
      <c r="AC8" s="45" t="s">
        <v>219</v>
      </c>
      <c r="AD8" s="45" t="s">
        <v>81</v>
      </c>
      <c r="AE8" s="45" t="s">
        <v>90</v>
      </c>
      <c r="AF8" s="45" t="s">
        <v>177</v>
      </c>
      <c r="AG8" s="45" t="s">
        <v>153</v>
      </c>
      <c r="AH8" s="45" t="s">
        <v>40</v>
      </c>
      <c r="AI8" s="45" t="s">
        <v>133</v>
      </c>
      <c r="AJ8" s="45" t="s">
        <v>177</v>
      </c>
    </row>
    <row r="9" spans="1:36" ht="19.95" customHeight="1" x14ac:dyDescent="0.35">
      <c r="A9" s="41" t="s">
        <v>491</v>
      </c>
      <c r="B9" s="49" t="s">
        <v>172</v>
      </c>
      <c r="C9" s="49" t="s">
        <v>182</v>
      </c>
      <c r="D9" s="49" t="s">
        <v>110</v>
      </c>
      <c r="E9" s="49" t="s">
        <v>145</v>
      </c>
      <c r="F9" s="49" t="s">
        <v>169</v>
      </c>
      <c r="G9" s="49" t="s">
        <v>168</v>
      </c>
      <c r="H9" s="49" t="s">
        <v>119</v>
      </c>
      <c r="I9" s="49" t="s">
        <v>145</v>
      </c>
      <c r="J9" s="49" t="s">
        <v>170</v>
      </c>
      <c r="K9" s="49" t="s">
        <v>168</v>
      </c>
      <c r="L9" s="49" t="s">
        <v>145</v>
      </c>
      <c r="M9" s="49" t="s">
        <v>169</v>
      </c>
      <c r="N9" s="49" t="s">
        <v>145</v>
      </c>
      <c r="O9" s="49" t="s">
        <v>145</v>
      </c>
      <c r="P9" s="49" t="s">
        <v>172</v>
      </c>
      <c r="Q9" s="49" t="s">
        <v>183</v>
      </c>
      <c r="R9" s="49" t="s">
        <v>145</v>
      </c>
      <c r="S9" s="49" t="s">
        <v>145</v>
      </c>
      <c r="T9" s="49" t="s">
        <v>183</v>
      </c>
      <c r="U9" s="49" t="s">
        <v>106</v>
      </c>
      <c r="V9" s="49" t="s">
        <v>141</v>
      </c>
      <c r="W9" s="49" t="s">
        <v>115</v>
      </c>
      <c r="X9" s="49" t="s">
        <v>147</v>
      </c>
      <c r="Y9" s="49" t="s">
        <v>148</v>
      </c>
      <c r="Z9" s="49" t="s">
        <v>107</v>
      </c>
      <c r="AA9" s="49" t="s">
        <v>116</v>
      </c>
      <c r="AB9" s="49" t="s">
        <v>147</v>
      </c>
      <c r="AC9" s="49" t="s">
        <v>172</v>
      </c>
      <c r="AD9" s="49" t="s">
        <v>141</v>
      </c>
      <c r="AE9" s="49" t="s">
        <v>120</v>
      </c>
      <c r="AF9" s="49" t="s">
        <v>167</v>
      </c>
      <c r="AG9" s="49" t="s">
        <v>119</v>
      </c>
      <c r="AH9" s="49" t="s">
        <v>173</v>
      </c>
      <c r="AI9" s="49" t="s">
        <v>144</v>
      </c>
      <c r="AJ9" s="49" t="s">
        <v>110</v>
      </c>
    </row>
    <row r="10" spans="1:36" ht="19.95" customHeight="1" x14ac:dyDescent="0.35">
      <c r="A10" s="44" t="s">
        <v>476</v>
      </c>
      <c r="B10" s="45" t="s">
        <v>477</v>
      </c>
      <c r="C10" s="45" t="s">
        <v>478</v>
      </c>
      <c r="D10" s="45" t="s">
        <v>479</v>
      </c>
      <c r="E10" s="45" t="s">
        <v>338</v>
      </c>
      <c r="F10" s="45" t="s">
        <v>480</v>
      </c>
      <c r="G10" s="45" t="s">
        <v>291</v>
      </c>
      <c r="H10" s="45" t="s">
        <v>84</v>
      </c>
      <c r="I10" s="45" t="s">
        <v>325</v>
      </c>
      <c r="J10" s="45" t="s">
        <v>481</v>
      </c>
      <c r="K10" s="45" t="s">
        <v>482</v>
      </c>
      <c r="L10" s="45" t="s">
        <v>80</v>
      </c>
      <c r="M10" s="45" t="s">
        <v>20</v>
      </c>
      <c r="N10" s="45" t="s">
        <v>222</v>
      </c>
      <c r="O10" s="45" t="s">
        <v>483</v>
      </c>
      <c r="P10" s="45" t="s">
        <v>200</v>
      </c>
      <c r="Q10" s="45" t="s">
        <v>230</v>
      </c>
      <c r="R10" s="45" t="s">
        <v>484</v>
      </c>
      <c r="S10" s="45" t="s">
        <v>485</v>
      </c>
      <c r="T10" s="45" t="s">
        <v>438</v>
      </c>
      <c r="U10" s="45" t="s">
        <v>184</v>
      </c>
      <c r="V10" s="45" t="s">
        <v>358</v>
      </c>
      <c r="W10" s="45" t="s">
        <v>234</v>
      </c>
      <c r="X10" s="45" t="s">
        <v>70</v>
      </c>
      <c r="Y10" s="45" t="s">
        <v>159</v>
      </c>
      <c r="Z10" s="45" t="s">
        <v>152</v>
      </c>
      <c r="AA10" s="45" t="s">
        <v>73</v>
      </c>
      <c r="AB10" s="45" t="s">
        <v>101</v>
      </c>
      <c r="AC10" s="45" t="s">
        <v>341</v>
      </c>
      <c r="AD10" s="45" t="s">
        <v>325</v>
      </c>
      <c r="AE10" s="45" t="s">
        <v>186</v>
      </c>
      <c r="AF10" s="45" t="s">
        <v>486</v>
      </c>
      <c r="AG10" s="45" t="s">
        <v>28</v>
      </c>
      <c r="AH10" s="45" t="s">
        <v>56</v>
      </c>
      <c r="AI10" s="45" t="s">
        <v>72</v>
      </c>
      <c r="AJ10" s="45" t="s">
        <v>46</v>
      </c>
    </row>
    <row r="11" spans="1:36" ht="19.95" customHeight="1" x14ac:dyDescent="0.35">
      <c r="A11" s="41" t="s">
        <v>487</v>
      </c>
      <c r="B11" s="49" t="s">
        <v>349</v>
      </c>
      <c r="C11" s="49" t="s">
        <v>348</v>
      </c>
      <c r="D11" s="49" t="s">
        <v>243</v>
      </c>
      <c r="E11" s="49" t="s">
        <v>488</v>
      </c>
      <c r="F11" s="49" t="s">
        <v>457</v>
      </c>
      <c r="G11" s="49" t="s">
        <v>351</v>
      </c>
      <c r="H11" s="49" t="s">
        <v>472</v>
      </c>
      <c r="I11" s="49" t="s">
        <v>488</v>
      </c>
      <c r="J11" s="49" t="s">
        <v>489</v>
      </c>
      <c r="K11" s="49" t="s">
        <v>351</v>
      </c>
      <c r="L11" s="49" t="s">
        <v>488</v>
      </c>
      <c r="M11" s="49" t="s">
        <v>457</v>
      </c>
      <c r="N11" s="49" t="s">
        <v>488</v>
      </c>
      <c r="O11" s="49" t="s">
        <v>488</v>
      </c>
      <c r="P11" s="49" t="s">
        <v>349</v>
      </c>
      <c r="Q11" s="49" t="s">
        <v>381</v>
      </c>
      <c r="R11" s="49" t="s">
        <v>488</v>
      </c>
      <c r="S11" s="49" t="s">
        <v>488</v>
      </c>
      <c r="T11" s="49" t="s">
        <v>381</v>
      </c>
      <c r="U11" s="49" t="s">
        <v>380</v>
      </c>
      <c r="V11" s="49" t="s">
        <v>350</v>
      </c>
      <c r="W11" s="49" t="s">
        <v>404</v>
      </c>
      <c r="X11" s="49" t="s">
        <v>365</v>
      </c>
      <c r="Y11" s="49" t="s">
        <v>459</v>
      </c>
      <c r="Z11" s="49" t="s">
        <v>255</v>
      </c>
      <c r="AA11" s="49" t="s">
        <v>117</v>
      </c>
      <c r="AB11" s="49" t="s">
        <v>365</v>
      </c>
      <c r="AC11" s="49" t="s">
        <v>349</v>
      </c>
      <c r="AD11" s="49" t="s">
        <v>350</v>
      </c>
      <c r="AE11" s="49" t="s">
        <v>304</v>
      </c>
      <c r="AF11" s="49" t="s">
        <v>407</v>
      </c>
      <c r="AG11" s="49" t="s">
        <v>472</v>
      </c>
      <c r="AH11" s="49" t="s">
        <v>305</v>
      </c>
      <c r="AI11" s="49" t="s">
        <v>458</v>
      </c>
      <c r="AJ11" s="49" t="s">
        <v>243</v>
      </c>
    </row>
    <row r="12" spans="1:36" x14ac:dyDescent="0.3">
      <c r="B12" s="3">
        <f>((B9)+(B11))</f>
        <v>1</v>
      </c>
    </row>
  </sheetData>
  <sheetProtection algorithmName="SHA-512" hashValue="qigqnRgHjo6UZKP0sRKXECtlQR7AeNNfAv+nxQH9AsMO0uthKDanuZjRpPAMuQcnUOXLDUmEV8+SX9v3OKSKuA==" saltValue="/6DOADSRv/2KKWIf7a0bkg=="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r:id="rId1"/>
  <headerFooter scaleWithDoc="0" alignWithMargins="0">
    <oddHeader>&amp;LPoll&amp;C&amp;R</oddHeader>
    <oddFooter>&amp;LIreland Thinks&amp;C&amp;R&amp;P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J12"/>
  <sheetViews>
    <sheetView showGridLines="0" workbookViewId="0"/>
  </sheetViews>
  <sheetFormatPr defaultColWidth="10.88671875" defaultRowHeight="14.4" x14ac:dyDescent="0.3"/>
  <cols>
    <col min="1" max="1" width="75.10937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137.4" customHeight="1" x14ac:dyDescent="0.4">
      <c r="A3" s="92" t="s">
        <v>619</v>
      </c>
      <c r="B3" s="92"/>
      <c r="C3" s="92"/>
      <c r="D3" s="92"/>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3.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51</v>
      </c>
      <c r="D7" s="49" t="s">
        <v>52</v>
      </c>
      <c r="E7" s="49" t="s">
        <v>267</v>
      </c>
      <c r="F7" s="49" t="s">
        <v>47</v>
      </c>
      <c r="G7" s="49" t="s">
        <v>268</v>
      </c>
      <c r="H7" s="49" t="s">
        <v>325</v>
      </c>
      <c r="I7" s="49" t="s">
        <v>56</v>
      </c>
      <c r="J7" s="49" t="s">
        <v>57</v>
      </c>
      <c r="K7" s="49" t="s">
        <v>327</v>
      </c>
      <c r="L7" s="49" t="s">
        <v>269</v>
      </c>
      <c r="M7" s="49" t="s">
        <v>60</v>
      </c>
      <c r="N7" s="49" t="s">
        <v>23</v>
      </c>
      <c r="O7" s="49" t="s">
        <v>62</v>
      </c>
      <c r="P7" s="49" t="s">
        <v>63</v>
      </c>
      <c r="Q7" s="49" t="s">
        <v>64</v>
      </c>
      <c r="R7" s="49" t="s">
        <v>270</v>
      </c>
      <c r="S7" s="49" t="s">
        <v>47</v>
      </c>
      <c r="T7" s="49" t="s">
        <v>228</v>
      </c>
      <c r="U7" s="49" t="s">
        <v>67</v>
      </c>
      <c r="V7" s="49" t="s">
        <v>210</v>
      </c>
      <c r="W7" s="49" t="s">
        <v>69</v>
      </c>
      <c r="X7" s="49" t="s">
        <v>70</v>
      </c>
      <c r="Y7" s="49" t="s">
        <v>211</v>
      </c>
      <c r="Z7" s="49" t="s">
        <v>72</v>
      </c>
      <c r="AA7" s="49" t="s">
        <v>73</v>
      </c>
      <c r="AB7" s="49" t="s">
        <v>74</v>
      </c>
      <c r="AC7" s="49" t="s">
        <v>272</v>
      </c>
      <c r="AD7" s="49" t="s">
        <v>76</v>
      </c>
      <c r="AE7" s="49" t="s">
        <v>186</v>
      </c>
      <c r="AF7" s="49" t="s">
        <v>78</v>
      </c>
      <c r="AG7" s="49" t="s">
        <v>392</v>
      </c>
      <c r="AH7" s="49" t="s">
        <v>80</v>
      </c>
      <c r="AI7" s="49" t="s">
        <v>100</v>
      </c>
      <c r="AJ7" s="49" t="s">
        <v>275</v>
      </c>
    </row>
    <row r="8" spans="1:36" ht="19.95" customHeight="1" x14ac:dyDescent="0.35">
      <c r="A8" s="44" t="s">
        <v>490</v>
      </c>
      <c r="B8" s="45" t="s">
        <v>371</v>
      </c>
      <c r="C8" s="45" t="s">
        <v>36</v>
      </c>
      <c r="D8" s="45" t="s">
        <v>281</v>
      </c>
      <c r="E8" s="45" t="s">
        <v>271</v>
      </c>
      <c r="F8" s="45" t="s">
        <v>176</v>
      </c>
      <c r="G8" s="45" t="s">
        <v>129</v>
      </c>
      <c r="H8" s="45" t="s">
        <v>71</v>
      </c>
      <c r="I8" s="45" t="s">
        <v>73</v>
      </c>
      <c r="J8" s="45" t="s">
        <v>445</v>
      </c>
      <c r="K8" s="45" t="s">
        <v>166</v>
      </c>
      <c r="L8" s="45" t="s">
        <v>128</v>
      </c>
      <c r="M8" s="45" t="s">
        <v>189</v>
      </c>
      <c r="N8" s="45" t="s">
        <v>181</v>
      </c>
      <c r="O8" s="45" t="s">
        <v>165</v>
      </c>
      <c r="P8" s="45" t="s">
        <v>104</v>
      </c>
      <c r="Q8" s="45" t="s">
        <v>165</v>
      </c>
      <c r="R8" s="45" t="s">
        <v>164</v>
      </c>
      <c r="S8" s="45" t="s">
        <v>93</v>
      </c>
      <c r="T8" s="45" t="s">
        <v>101</v>
      </c>
      <c r="U8" s="45" t="s">
        <v>129</v>
      </c>
      <c r="V8" s="45" t="s">
        <v>187</v>
      </c>
      <c r="W8" s="45" t="s">
        <v>136</v>
      </c>
      <c r="X8" s="45" t="s">
        <v>152</v>
      </c>
      <c r="Y8" s="45" t="s">
        <v>137</v>
      </c>
      <c r="Z8" s="45" t="s">
        <v>133</v>
      </c>
      <c r="AA8" s="45" t="s">
        <v>137</v>
      </c>
      <c r="AB8" s="45" t="s">
        <v>245</v>
      </c>
      <c r="AC8" s="45" t="s">
        <v>33</v>
      </c>
      <c r="AD8" s="45" t="s">
        <v>88</v>
      </c>
      <c r="AE8" s="45" t="s">
        <v>99</v>
      </c>
      <c r="AF8" s="45" t="s">
        <v>156</v>
      </c>
      <c r="AG8" s="45" t="s">
        <v>29</v>
      </c>
      <c r="AH8" s="45" t="s">
        <v>157</v>
      </c>
      <c r="AI8" s="45" t="s">
        <v>160</v>
      </c>
      <c r="AJ8" s="45" t="s">
        <v>154</v>
      </c>
    </row>
    <row r="9" spans="1:36" ht="19.95" customHeight="1" x14ac:dyDescent="0.35">
      <c r="A9" s="41" t="s">
        <v>491</v>
      </c>
      <c r="B9" s="49" t="s">
        <v>106</v>
      </c>
      <c r="C9" s="49" t="s">
        <v>115</v>
      </c>
      <c r="D9" s="49" t="s">
        <v>118</v>
      </c>
      <c r="E9" s="49" t="s">
        <v>224</v>
      </c>
      <c r="F9" s="49" t="s">
        <v>106</v>
      </c>
      <c r="G9" s="49" t="s">
        <v>170</v>
      </c>
      <c r="H9" s="49" t="s">
        <v>168</v>
      </c>
      <c r="I9" s="49" t="s">
        <v>109</v>
      </c>
      <c r="J9" s="49" t="s">
        <v>118</v>
      </c>
      <c r="K9" s="49" t="s">
        <v>139</v>
      </c>
      <c r="L9" s="49" t="s">
        <v>106</v>
      </c>
      <c r="M9" s="49" t="s">
        <v>140</v>
      </c>
      <c r="N9" s="49" t="s">
        <v>170</v>
      </c>
      <c r="O9" s="49" t="s">
        <v>108</v>
      </c>
      <c r="P9" s="49" t="s">
        <v>114</v>
      </c>
      <c r="Q9" s="49" t="s">
        <v>106</v>
      </c>
      <c r="R9" s="49" t="s">
        <v>124</v>
      </c>
      <c r="S9" s="49" t="s">
        <v>169</v>
      </c>
      <c r="T9" s="49" t="s">
        <v>106</v>
      </c>
      <c r="U9" s="49" t="s">
        <v>108</v>
      </c>
      <c r="V9" s="49" t="s">
        <v>320</v>
      </c>
      <c r="W9" s="49" t="s">
        <v>182</v>
      </c>
      <c r="X9" s="49" t="s">
        <v>345</v>
      </c>
      <c r="Y9" s="49" t="s">
        <v>124</v>
      </c>
      <c r="Z9" s="49" t="s">
        <v>141</v>
      </c>
      <c r="AA9" s="49" t="s">
        <v>172</v>
      </c>
      <c r="AB9" s="49" t="s">
        <v>109</v>
      </c>
      <c r="AC9" s="49" t="s">
        <v>149</v>
      </c>
      <c r="AD9" s="49" t="s">
        <v>114</v>
      </c>
      <c r="AE9" s="49" t="s">
        <v>110</v>
      </c>
      <c r="AF9" s="49" t="s">
        <v>170</v>
      </c>
      <c r="AG9" s="49" t="s">
        <v>149</v>
      </c>
      <c r="AH9" s="49" t="s">
        <v>106</v>
      </c>
      <c r="AI9" s="49" t="s">
        <v>169</v>
      </c>
      <c r="AJ9" s="49" t="s">
        <v>110</v>
      </c>
    </row>
    <row r="10" spans="1:36" ht="19.95" customHeight="1" x14ac:dyDescent="0.35">
      <c r="A10" s="44" t="s">
        <v>476</v>
      </c>
      <c r="B10" s="45" t="s">
        <v>492</v>
      </c>
      <c r="C10" s="45" t="s">
        <v>493</v>
      </c>
      <c r="D10" s="45" t="s">
        <v>494</v>
      </c>
      <c r="E10" s="45" t="s">
        <v>495</v>
      </c>
      <c r="F10" s="45" t="s">
        <v>414</v>
      </c>
      <c r="G10" s="45" t="s">
        <v>62</v>
      </c>
      <c r="H10" s="45" t="s">
        <v>293</v>
      </c>
      <c r="I10" s="45" t="s">
        <v>62</v>
      </c>
      <c r="J10" s="45" t="s">
        <v>496</v>
      </c>
      <c r="K10" s="45" t="s">
        <v>497</v>
      </c>
      <c r="L10" s="45" t="s">
        <v>21</v>
      </c>
      <c r="M10" s="45" t="s">
        <v>423</v>
      </c>
      <c r="N10" s="45" t="s">
        <v>498</v>
      </c>
      <c r="O10" s="45" t="s">
        <v>337</v>
      </c>
      <c r="P10" s="45" t="s">
        <v>485</v>
      </c>
      <c r="Q10" s="45" t="s">
        <v>290</v>
      </c>
      <c r="R10" s="45" t="s">
        <v>399</v>
      </c>
      <c r="S10" s="45" t="s">
        <v>499</v>
      </c>
      <c r="T10" s="45" t="s">
        <v>240</v>
      </c>
      <c r="U10" s="45" t="s">
        <v>282</v>
      </c>
      <c r="V10" s="45" t="s">
        <v>157</v>
      </c>
      <c r="W10" s="45" t="s">
        <v>174</v>
      </c>
      <c r="X10" s="45" t="s">
        <v>72</v>
      </c>
      <c r="Y10" s="45" t="s">
        <v>72</v>
      </c>
      <c r="Z10" s="45" t="s">
        <v>134</v>
      </c>
      <c r="AA10" s="45" t="s">
        <v>129</v>
      </c>
      <c r="AB10" s="45" t="s">
        <v>158</v>
      </c>
      <c r="AC10" s="45" t="s">
        <v>208</v>
      </c>
      <c r="AD10" s="45" t="s">
        <v>35</v>
      </c>
      <c r="AE10" s="45" t="s">
        <v>129</v>
      </c>
      <c r="AF10" s="45" t="s">
        <v>500</v>
      </c>
      <c r="AG10" s="45" t="s">
        <v>206</v>
      </c>
      <c r="AH10" s="45" t="s">
        <v>62</v>
      </c>
      <c r="AI10" s="45" t="s">
        <v>134</v>
      </c>
      <c r="AJ10" s="45" t="s">
        <v>500</v>
      </c>
    </row>
    <row r="11" spans="1:36" ht="19.95" customHeight="1" x14ac:dyDescent="0.35">
      <c r="A11" s="41" t="s">
        <v>487</v>
      </c>
      <c r="B11" s="49" t="s">
        <v>380</v>
      </c>
      <c r="C11" s="49" t="s">
        <v>404</v>
      </c>
      <c r="D11" s="49" t="s">
        <v>171</v>
      </c>
      <c r="E11" s="49" t="s">
        <v>301</v>
      </c>
      <c r="F11" s="49" t="s">
        <v>380</v>
      </c>
      <c r="G11" s="49" t="s">
        <v>489</v>
      </c>
      <c r="H11" s="49" t="s">
        <v>351</v>
      </c>
      <c r="I11" s="49" t="s">
        <v>225</v>
      </c>
      <c r="J11" s="49" t="s">
        <v>171</v>
      </c>
      <c r="K11" s="49" t="s">
        <v>408</v>
      </c>
      <c r="L11" s="49" t="s">
        <v>380</v>
      </c>
      <c r="M11" s="49" t="s">
        <v>308</v>
      </c>
      <c r="N11" s="49" t="s">
        <v>489</v>
      </c>
      <c r="O11" s="49" t="s">
        <v>405</v>
      </c>
      <c r="P11" s="49" t="s">
        <v>260</v>
      </c>
      <c r="Q11" s="49" t="s">
        <v>380</v>
      </c>
      <c r="R11" s="49" t="s">
        <v>391</v>
      </c>
      <c r="S11" s="49" t="s">
        <v>457</v>
      </c>
      <c r="T11" s="49" t="s">
        <v>380</v>
      </c>
      <c r="U11" s="49" t="s">
        <v>405</v>
      </c>
      <c r="V11" s="49" t="s">
        <v>379</v>
      </c>
      <c r="W11" s="49" t="s">
        <v>348</v>
      </c>
      <c r="X11" s="49" t="s">
        <v>296</v>
      </c>
      <c r="Y11" s="49" t="s">
        <v>391</v>
      </c>
      <c r="Z11" s="49" t="s">
        <v>350</v>
      </c>
      <c r="AA11" s="49" t="s">
        <v>349</v>
      </c>
      <c r="AB11" s="49" t="s">
        <v>225</v>
      </c>
      <c r="AC11" s="49" t="s">
        <v>406</v>
      </c>
      <c r="AD11" s="49" t="s">
        <v>260</v>
      </c>
      <c r="AE11" s="49" t="s">
        <v>243</v>
      </c>
      <c r="AF11" s="49" t="s">
        <v>489</v>
      </c>
      <c r="AG11" s="49" t="s">
        <v>406</v>
      </c>
      <c r="AH11" s="49" t="s">
        <v>380</v>
      </c>
      <c r="AI11" s="49" t="s">
        <v>457</v>
      </c>
      <c r="AJ11" s="49" t="s">
        <v>243</v>
      </c>
    </row>
    <row r="12" spans="1:36" x14ac:dyDescent="0.3">
      <c r="B12" s="3">
        <f>((B9)+(B11))</f>
        <v>1</v>
      </c>
    </row>
  </sheetData>
  <sheetProtection algorithmName="SHA-512" hashValue="WrxqAxlKl6Z8InYX6unLhX2cSGpOZWoP2MNfgmzw02wEKARCF2NBuhGZZEjBT1i3cK8AbyVgBZrIcLMvV8My0w==" saltValue="IBCvpKh0q5Ewk0WRsnUIZQ=="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J12"/>
  <sheetViews>
    <sheetView showGridLines="0" workbookViewId="0"/>
  </sheetViews>
  <sheetFormatPr defaultColWidth="10.88671875" defaultRowHeight="14.4" x14ac:dyDescent="0.3"/>
  <cols>
    <col min="1" max="1" width="84.554687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108" customHeight="1" x14ac:dyDescent="0.4">
      <c r="A3" s="92" t="s">
        <v>620</v>
      </c>
      <c r="B3" s="92"/>
      <c r="C3" s="92"/>
      <c r="D3" s="92"/>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3.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323</v>
      </c>
      <c r="D7" s="49" t="s">
        <v>324</v>
      </c>
      <c r="E7" s="49" t="s">
        <v>25</v>
      </c>
      <c r="F7" s="49" t="s">
        <v>200</v>
      </c>
      <c r="G7" s="49" t="s">
        <v>268</v>
      </c>
      <c r="H7" s="49" t="s">
        <v>325</v>
      </c>
      <c r="I7" s="49" t="s">
        <v>56</v>
      </c>
      <c r="J7" s="49" t="s">
        <v>326</v>
      </c>
      <c r="K7" s="49" t="s">
        <v>58</v>
      </c>
      <c r="L7" s="49" t="s">
        <v>269</v>
      </c>
      <c r="M7" s="49" t="s">
        <v>60</v>
      </c>
      <c r="N7" s="49" t="s">
        <v>61</v>
      </c>
      <c r="O7" s="49" t="s">
        <v>230</v>
      </c>
      <c r="P7" s="49" t="s">
        <v>328</v>
      </c>
      <c r="Q7" s="49" t="s">
        <v>64</v>
      </c>
      <c r="R7" s="49" t="s">
        <v>270</v>
      </c>
      <c r="S7" s="49" t="s">
        <v>200</v>
      </c>
      <c r="T7" s="49" t="s">
        <v>37</v>
      </c>
      <c r="U7" s="49" t="s">
        <v>283</v>
      </c>
      <c r="V7" s="49" t="s">
        <v>68</v>
      </c>
      <c r="W7" s="49" t="s">
        <v>184</v>
      </c>
      <c r="X7" s="49" t="s">
        <v>70</v>
      </c>
      <c r="Y7" s="49" t="s">
        <v>211</v>
      </c>
      <c r="Z7" s="49" t="s">
        <v>72</v>
      </c>
      <c r="AA7" s="49" t="s">
        <v>73</v>
      </c>
      <c r="AB7" s="49" t="s">
        <v>74</v>
      </c>
      <c r="AC7" s="49" t="s">
        <v>75</v>
      </c>
      <c r="AD7" s="49" t="s">
        <v>76</v>
      </c>
      <c r="AE7" s="49" t="s">
        <v>77</v>
      </c>
      <c r="AF7" s="49" t="s">
        <v>78</v>
      </c>
      <c r="AG7" s="49" t="s">
        <v>392</v>
      </c>
      <c r="AH7" s="49" t="s">
        <v>80</v>
      </c>
      <c r="AI7" s="49" t="s">
        <v>100</v>
      </c>
      <c r="AJ7" s="49" t="s">
        <v>213</v>
      </c>
    </row>
    <row r="8" spans="1:36" ht="19.95" customHeight="1" x14ac:dyDescent="0.35">
      <c r="A8" s="44" t="s">
        <v>490</v>
      </c>
      <c r="B8" s="45" t="s">
        <v>360</v>
      </c>
      <c r="C8" s="45" t="s">
        <v>357</v>
      </c>
      <c r="D8" s="45" t="s">
        <v>235</v>
      </c>
      <c r="E8" s="45" t="s">
        <v>358</v>
      </c>
      <c r="F8" s="45" t="s">
        <v>128</v>
      </c>
      <c r="G8" s="45" t="s">
        <v>158</v>
      </c>
      <c r="H8" s="45" t="s">
        <v>39</v>
      </c>
      <c r="I8" s="45" t="s">
        <v>94</v>
      </c>
      <c r="J8" s="45" t="s">
        <v>177</v>
      </c>
      <c r="K8" s="45" t="s">
        <v>461</v>
      </c>
      <c r="L8" s="45" t="s">
        <v>42</v>
      </c>
      <c r="M8" s="45" t="s">
        <v>77</v>
      </c>
      <c r="N8" s="45" t="s">
        <v>93</v>
      </c>
      <c r="O8" s="45" t="s">
        <v>73</v>
      </c>
      <c r="P8" s="45" t="s">
        <v>92</v>
      </c>
      <c r="Q8" s="45" t="s">
        <v>189</v>
      </c>
      <c r="R8" s="45" t="s">
        <v>179</v>
      </c>
      <c r="S8" s="45" t="s">
        <v>191</v>
      </c>
      <c r="T8" s="45" t="s">
        <v>129</v>
      </c>
      <c r="U8" s="45" t="s">
        <v>98</v>
      </c>
      <c r="V8" s="45" t="s">
        <v>178</v>
      </c>
      <c r="W8" s="45" t="s">
        <v>98</v>
      </c>
      <c r="X8" s="45" t="s">
        <v>97</v>
      </c>
      <c r="Y8" s="45" t="s">
        <v>160</v>
      </c>
      <c r="Z8" s="45" t="s">
        <v>191</v>
      </c>
      <c r="AA8" s="45" t="s">
        <v>133</v>
      </c>
      <c r="AB8" s="45" t="s">
        <v>136</v>
      </c>
      <c r="AC8" s="45" t="s">
        <v>398</v>
      </c>
      <c r="AD8" s="45" t="s">
        <v>188</v>
      </c>
      <c r="AE8" s="45" t="s">
        <v>191</v>
      </c>
      <c r="AF8" s="45" t="s">
        <v>71</v>
      </c>
      <c r="AG8" s="45" t="s">
        <v>37</v>
      </c>
      <c r="AH8" s="45" t="s">
        <v>187</v>
      </c>
      <c r="AI8" s="45" t="s">
        <v>160</v>
      </c>
      <c r="AJ8" s="45" t="s">
        <v>188</v>
      </c>
    </row>
    <row r="9" spans="1:36" ht="19.95" customHeight="1" x14ac:dyDescent="0.35">
      <c r="A9" s="41" t="s">
        <v>491</v>
      </c>
      <c r="B9" s="49" t="s">
        <v>139</v>
      </c>
      <c r="C9" s="49" t="s">
        <v>109</v>
      </c>
      <c r="D9" s="49" t="s">
        <v>113</v>
      </c>
      <c r="E9" s="49" t="s">
        <v>124</v>
      </c>
      <c r="F9" s="49" t="s">
        <v>237</v>
      </c>
      <c r="G9" s="49" t="s">
        <v>169</v>
      </c>
      <c r="H9" s="49" t="s">
        <v>119</v>
      </c>
      <c r="I9" s="49" t="s">
        <v>169</v>
      </c>
      <c r="J9" s="49" t="s">
        <v>115</v>
      </c>
      <c r="K9" s="49" t="s">
        <v>113</v>
      </c>
      <c r="L9" s="49" t="s">
        <v>115</v>
      </c>
      <c r="M9" s="49" t="s">
        <v>167</v>
      </c>
      <c r="N9" s="49" t="s">
        <v>145</v>
      </c>
      <c r="O9" s="49" t="s">
        <v>113</v>
      </c>
      <c r="P9" s="49" t="s">
        <v>115</v>
      </c>
      <c r="Q9" s="49" t="s">
        <v>364</v>
      </c>
      <c r="R9" s="49" t="s">
        <v>300</v>
      </c>
      <c r="S9" s="49" t="s">
        <v>144</v>
      </c>
      <c r="T9" s="49" t="s">
        <v>139</v>
      </c>
      <c r="U9" s="49" t="s">
        <v>146</v>
      </c>
      <c r="V9" s="49" t="s">
        <v>149</v>
      </c>
      <c r="W9" s="49" t="s">
        <v>144</v>
      </c>
      <c r="X9" s="49" t="s">
        <v>172</v>
      </c>
      <c r="Y9" s="49" t="s">
        <v>119</v>
      </c>
      <c r="Z9" s="49" t="s">
        <v>380</v>
      </c>
      <c r="AA9" s="49" t="s">
        <v>147</v>
      </c>
      <c r="AB9" s="49" t="s">
        <v>113</v>
      </c>
      <c r="AC9" s="49" t="s">
        <v>314</v>
      </c>
      <c r="AD9" s="49" t="s">
        <v>167</v>
      </c>
      <c r="AE9" s="49" t="s">
        <v>113</v>
      </c>
      <c r="AF9" s="49" t="s">
        <v>144</v>
      </c>
      <c r="AG9" s="49" t="s">
        <v>142</v>
      </c>
      <c r="AH9" s="49" t="s">
        <v>109</v>
      </c>
      <c r="AI9" s="49" t="s">
        <v>170</v>
      </c>
      <c r="AJ9" s="49" t="s">
        <v>173</v>
      </c>
    </row>
    <row r="10" spans="1:36" ht="19.95" customHeight="1" x14ac:dyDescent="0.35">
      <c r="A10" s="44" t="s">
        <v>476</v>
      </c>
      <c r="B10" s="45" t="s">
        <v>501</v>
      </c>
      <c r="C10" s="45" t="s">
        <v>327</v>
      </c>
      <c r="D10" s="45" t="s">
        <v>502</v>
      </c>
      <c r="E10" s="45" t="s">
        <v>451</v>
      </c>
      <c r="F10" s="45" t="s">
        <v>452</v>
      </c>
      <c r="G10" s="45" t="s">
        <v>398</v>
      </c>
      <c r="H10" s="45" t="s">
        <v>84</v>
      </c>
      <c r="I10" s="45" t="s">
        <v>452</v>
      </c>
      <c r="J10" s="45" t="s">
        <v>503</v>
      </c>
      <c r="K10" s="45" t="s">
        <v>401</v>
      </c>
      <c r="L10" s="45" t="s">
        <v>201</v>
      </c>
      <c r="M10" s="45" t="s">
        <v>433</v>
      </c>
      <c r="N10" s="45" t="s">
        <v>434</v>
      </c>
      <c r="O10" s="45" t="s">
        <v>180</v>
      </c>
      <c r="P10" s="45" t="s">
        <v>504</v>
      </c>
      <c r="Q10" s="45" t="s">
        <v>337</v>
      </c>
      <c r="R10" s="45" t="s">
        <v>228</v>
      </c>
      <c r="S10" s="45" t="s">
        <v>434</v>
      </c>
      <c r="T10" s="45" t="s">
        <v>218</v>
      </c>
      <c r="U10" s="45" t="s">
        <v>218</v>
      </c>
      <c r="V10" s="45" t="s">
        <v>189</v>
      </c>
      <c r="W10" s="45" t="s">
        <v>131</v>
      </c>
      <c r="X10" s="45" t="s">
        <v>96</v>
      </c>
      <c r="Y10" s="45" t="s">
        <v>40</v>
      </c>
      <c r="Z10" s="45" t="s">
        <v>97</v>
      </c>
      <c r="AA10" s="45" t="s">
        <v>74</v>
      </c>
      <c r="AB10" s="45" t="s">
        <v>193</v>
      </c>
      <c r="AC10" s="45" t="s">
        <v>505</v>
      </c>
      <c r="AD10" s="45" t="s">
        <v>293</v>
      </c>
      <c r="AE10" s="45" t="s">
        <v>94</v>
      </c>
      <c r="AF10" s="45" t="s">
        <v>506</v>
      </c>
      <c r="AG10" s="45" t="s">
        <v>507</v>
      </c>
      <c r="AH10" s="45" t="s">
        <v>508</v>
      </c>
      <c r="AI10" s="45" t="s">
        <v>134</v>
      </c>
      <c r="AJ10" s="45" t="s">
        <v>17</v>
      </c>
    </row>
    <row r="11" spans="1:36" ht="19.95" customHeight="1" x14ac:dyDescent="0.35">
      <c r="A11" s="41" t="s">
        <v>487</v>
      </c>
      <c r="B11" s="49" t="s">
        <v>408</v>
      </c>
      <c r="C11" s="49" t="s">
        <v>225</v>
      </c>
      <c r="D11" s="49" t="s">
        <v>383</v>
      </c>
      <c r="E11" s="49" t="s">
        <v>391</v>
      </c>
      <c r="F11" s="49" t="s">
        <v>347</v>
      </c>
      <c r="G11" s="49" t="s">
        <v>457</v>
      </c>
      <c r="H11" s="49" t="s">
        <v>472</v>
      </c>
      <c r="I11" s="49" t="s">
        <v>457</v>
      </c>
      <c r="J11" s="49" t="s">
        <v>404</v>
      </c>
      <c r="K11" s="49" t="s">
        <v>383</v>
      </c>
      <c r="L11" s="49" t="s">
        <v>404</v>
      </c>
      <c r="M11" s="49" t="s">
        <v>407</v>
      </c>
      <c r="N11" s="49" t="s">
        <v>488</v>
      </c>
      <c r="O11" s="49" t="s">
        <v>383</v>
      </c>
      <c r="P11" s="49" t="s">
        <v>404</v>
      </c>
      <c r="Q11" s="49" t="s">
        <v>239</v>
      </c>
      <c r="R11" s="49" t="s">
        <v>227</v>
      </c>
      <c r="S11" s="49" t="s">
        <v>458</v>
      </c>
      <c r="T11" s="49" t="s">
        <v>408</v>
      </c>
      <c r="U11" s="49" t="s">
        <v>382</v>
      </c>
      <c r="V11" s="49" t="s">
        <v>406</v>
      </c>
      <c r="W11" s="49" t="s">
        <v>458</v>
      </c>
      <c r="X11" s="49" t="s">
        <v>349</v>
      </c>
      <c r="Y11" s="49" t="s">
        <v>472</v>
      </c>
      <c r="Z11" s="49" t="s">
        <v>106</v>
      </c>
      <c r="AA11" s="49" t="s">
        <v>365</v>
      </c>
      <c r="AB11" s="49" t="s">
        <v>383</v>
      </c>
      <c r="AC11" s="49" t="s">
        <v>295</v>
      </c>
      <c r="AD11" s="49" t="s">
        <v>407</v>
      </c>
      <c r="AE11" s="49" t="s">
        <v>383</v>
      </c>
      <c r="AF11" s="49" t="s">
        <v>458</v>
      </c>
      <c r="AG11" s="49" t="s">
        <v>302</v>
      </c>
      <c r="AH11" s="49" t="s">
        <v>225</v>
      </c>
      <c r="AI11" s="49" t="s">
        <v>489</v>
      </c>
      <c r="AJ11" s="49" t="s">
        <v>305</v>
      </c>
    </row>
    <row r="12" spans="1:36" x14ac:dyDescent="0.3">
      <c r="B12" s="3">
        <f>((B9)+(B11))</f>
        <v>1</v>
      </c>
    </row>
  </sheetData>
  <sheetProtection algorithmName="SHA-512" hashValue="LzEkX6FSwNaFcGsk1ivI2qXQ22x8omuJUEWJKCtyNImJbOXZYFnSt20a+Niigx1DwO/+QZ9eo979Y+phgNGmvQ==" saltValue="18HY4gh0+aCKDGLlu9K98w=="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J12"/>
  <sheetViews>
    <sheetView showGridLines="0" workbookViewId="0"/>
  </sheetViews>
  <sheetFormatPr defaultColWidth="10.88671875" defaultRowHeight="14.4" x14ac:dyDescent="0.3"/>
  <cols>
    <col min="1" max="1" width="76.3320312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108" customHeight="1" x14ac:dyDescent="0.4">
      <c r="A3" s="92" t="s">
        <v>621</v>
      </c>
      <c r="B3" s="92"/>
      <c r="C3" s="92"/>
      <c r="D3" s="92"/>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3.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51</v>
      </c>
      <c r="D7" s="49" t="s">
        <v>52</v>
      </c>
      <c r="E7" s="49" t="s">
        <v>267</v>
      </c>
      <c r="F7" s="49" t="s">
        <v>47</v>
      </c>
      <c r="G7" s="49" t="s">
        <v>54</v>
      </c>
      <c r="H7" s="49" t="s">
        <v>55</v>
      </c>
      <c r="I7" s="49" t="s">
        <v>56</v>
      </c>
      <c r="J7" s="49" t="s">
        <v>57</v>
      </c>
      <c r="K7" s="49" t="s">
        <v>327</v>
      </c>
      <c r="L7" s="49" t="s">
        <v>269</v>
      </c>
      <c r="M7" s="49" t="s">
        <v>222</v>
      </c>
      <c r="N7" s="49" t="s">
        <v>23</v>
      </c>
      <c r="O7" s="49" t="s">
        <v>62</v>
      </c>
      <c r="P7" s="49" t="s">
        <v>328</v>
      </c>
      <c r="Q7" s="49" t="s">
        <v>207</v>
      </c>
      <c r="R7" s="49" t="s">
        <v>270</v>
      </c>
      <c r="S7" s="49" t="s">
        <v>47</v>
      </c>
      <c r="T7" s="49" t="s">
        <v>37</v>
      </c>
      <c r="U7" s="49" t="s">
        <v>67</v>
      </c>
      <c r="V7" s="49" t="s">
        <v>210</v>
      </c>
      <c r="W7" s="49" t="s">
        <v>69</v>
      </c>
      <c r="X7" s="49" t="s">
        <v>70</v>
      </c>
      <c r="Y7" s="49" t="s">
        <v>211</v>
      </c>
      <c r="Z7" s="49" t="s">
        <v>72</v>
      </c>
      <c r="AA7" s="49" t="s">
        <v>73</v>
      </c>
      <c r="AB7" s="49" t="s">
        <v>74</v>
      </c>
      <c r="AC7" s="49" t="s">
        <v>272</v>
      </c>
      <c r="AD7" s="49" t="s">
        <v>76</v>
      </c>
      <c r="AE7" s="49" t="s">
        <v>186</v>
      </c>
      <c r="AF7" s="49" t="s">
        <v>82</v>
      </c>
      <c r="AG7" s="49" t="s">
        <v>392</v>
      </c>
      <c r="AH7" s="49" t="s">
        <v>80</v>
      </c>
      <c r="AI7" s="49" t="s">
        <v>100</v>
      </c>
      <c r="AJ7" s="49" t="s">
        <v>275</v>
      </c>
    </row>
    <row r="8" spans="1:36" ht="19.95" customHeight="1" x14ac:dyDescent="0.35">
      <c r="A8" s="44" t="s">
        <v>490</v>
      </c>
      <c r="B8" s="45" t="s">
        <v>127</v>
      </c>
      <c r="C8" s="45" t="s">
        <v>39</v>
      </c>
      <c r="D8" s="45" t="s">
        <v>38</v>
      </c>
      <c r="E8" s="45" t="s">
        <v>129</v>
      </c>
      <c r="F8" s="45" t="s">
        <v>152</v>
      </c>
      <c r="G8" s="45" t="s">
        <v>98</v>
      </c>
      <c r="H8" s="45" t="s">
        <v>100</v>
      </c>
      <c r="I8" s="45" t="s">
        <v>136</v>
      </c>
      <c r="J8" s="45" t="s">
        <v>175</v>
      </c>
      <c r="K8" s="45" t="s">
        <v>95</v>
      </c>
      <c r="L8" s="45" t="s">
        <v>211</v>
      </c>
      <c r="M8" s="45" t="s">
        <v>96</v>
      </c>
      <c r="N8" s="45" t="s">
        <v>95</v>
      </c>
      <c r="O8" s="45" t="s">
        <v>191</v>
      </c>
      <c r="P8" s="45" t="s">
        <v>99</v>
      </c>
      <c r="Q8" s="45" t="s">
        <v>136</v>
      </c>
      <c r="R8" s="45" t="s">
        <v>191</v>
      </c>
      <c r="S8" s="45" t="s">
        <v>81</v>
      </c>
      <c r="T8" s="45" t="s">
        <v>152</v>
      </c>
      <c r="U8" s="45" t="s">
        <v>245</v>
      </c>
      <c r="V8" s="45" t="s">
        <v>97</v>
      </c>
      <c r="W8" s="45" t="s">
        <v>72</v>
      </c>
      <c r="X8" s="45" t="s">
        <v>160</v>
      </c>
      <c r="Y8" s="45" t="s">
        <v>137</v>
      </c>
      <c r="Z8" s="45" t="s">
        <v>90</v>
      </c>
      <c r="AA8" s="45" t="s">
        <v>90</v>
      </c>
      <c r="AB8" s="45" t="s">
        <v>137</v>
      </c>
      <c r="AC8" s="45" t="s">
        <v>71</v>
      </c>
      <c r="AD8" s="45" t="s">
        <v>134</v>
      </c>
      <c r="AE8" s="45" t="s">
        <v>137</v>
      </c>
      <c r="AF8" s="45" t="s">
        <v>93</v>
      </c>
      <c r="AG8" s="45" t="s">
        <v>41</v>
      </c>
      <c r="AH8" s="45" t="s">
        <v>40</v>
      </c>
      <c r="AI8" s="45" t="s">
        <v>133</v>
      </c>
      <c r="AJ8" s="45" t="s">
        <v>178</v>
      </c>
    </row>
    <row r="9" spans="1:36" ht="19.95" customHeight="1" x14ac:dyDescent="0.35">
      <c r="A9" s="41" t="s">
        <v>491</v>
      </c>
      <c r="B9" s="49" t="s">
        <v>148</v>
      </c>
      <c r="C9" s="49" t="s">
        <v>144</v>
      </c>
      <c r="D9" s="49" t="s">
        <v>141</v>
      </c>
      <c r="E9" s="49" t="s">
        <v>168</v>
      </c>
      <c r="F9" s="49" t="s">
        <v>196</v>
      </c>
      <c r="G9" s="49" t="s">
        <v>147</v>
      </c>
      <c r="H9" s="49" t="s">
        <v>141</v>
      </c>
      <c r="I9" s="49" t="s">
        <v>144</v>
      </c>
      <c r="J9" s="49" t="s">
        <v>148</v>
      </c>
      <c r="K9" s="49" t="s">
        <v>148</v>
      </c>
      <c r="L9" s="49" t="s">
        <v>173</v>
      </c>
      <c r="M9" s="49" t="s">
        <v>182</v>
      </c>
      <c r="N9" s="49" t="s">
        <v>183</v>
      </c>
      <c r="O9" s="49" t="s">
        <v>148</v>
      </c>
      <c r="P9" s="49" t="s">
        <v>147</v>
      </c>
      <c r="Q9" s="49" t="s">
        <v>144</v>
      </c>
      <c r="R9" s="49" t="s">
        <v>146</v>
      </c>
      <c r="S9" s="49" t="s">
        <v>148</v>
      </c>
      <c r="T9" s="49" t="s">
        <v>173</v>
      </c>
      <c r="U9" s="49" t="s">
        <v>148</v>
      </c>
      <c r="V9" s="49" t="s">
        <v>144</v>
      </c>
      <c r="W9" s="49" t="s">
        <v>172</v>
      </c>
      <c r="X9" s="49" t="s">
        <v>141</v>
      </c>
      <c r="Y9" s="49" t="s">
        <v>124</v>
      </c>
      <c r="Z9" s="49" t="s">
        <v>116</v>
      </c>
      <c r="AA9" s="49" t="s">
        <v>116</v>
      </c>
      <c r="AB9" s="49" t="s">
        <v>172</v>
      </c>
      <c r="AC9" s="49" t="s">
        <v>196</v>
      </c>
      <c r="AD9" s="49" t="s">
        <v>148</v>
      </c>
      <c r="AE9" s="49" t="s">
        <v>145</v>
      </c>
      <c r="AF9" s="49" t="s">
        <v>173</v>
      </c>
      <c r="AG9" s="49" t="s">
        <v>196</v>
      </c>
      <c r="AH9" s="49" t="s">
        <v>173</v>
      </c>
      <c r="AI9" s="49" t="s">
        <v>144</v>
      </c>
      <c r="AJ9" s="49" t="s">
        <v>173</v>
      </c>
    </row>
    <row r="10" spans="1:36" ht="19.95" customHeight="1" x14ac:dyDescent="0.35">
      <c r="A10" s="44" t="s">
        <v>476</v>
      </c>
      <c r="B10" s="45" t="s">
        <v>509</v>
      </c>
      <c r="C10" s="45" t="s">
        <v>510</v>
      </c>
      <c r="D10" s="45" t="s">
        <v>511</v>
      </c>
      <c r="E10" s="45" t="s">
        <v>61</v>
      </c>
      <c r="F10" s="45" t="s">
        <v>434</v>
      </c>
      <c r="G10" s="45" t="s">
        <v>399</v>
      </c>
      <c r="H10" s="45" t="s">
        <v>474</v>
      </c>
      <c r="I10" s="45" t="s">
        <v>22</v>
      </c>
      <c r="J10" s="45" t="s">
        <v>512</v>
      </c>
      <c r="K10" s="45" t="s">
        <v>513</v>
      </c>
      <c r="L10" s="45" t="s">
        <v>484</v>
      </c>
      <c r="M10" s="45" t="s">
        <v>485</v>
      </c>
      <c r="N10" s="45" t="s">
        <v>200</v>
      </c>
      <c r="O10" s="45" t="s">
        <v>293</v>
      </c>
      <c r="P10" s="45" t="s">
        <v>514</v>
      </c>
      <c r="Q10" s="45" t="s">
        <v>414</v>
      </c>
      <c r="R10" s="45" t="s">
        <v>371</v>
      </c>
      <c r="S10" s="45" t="s">
        <v>60</v>
      </c>
      <c r="T10" s="45" t="s">
        <v>35</v>
      </c>
      <c r="U10" s="45" t="s">
        <v>240</v>
      </c>
      <c r="V10" s="45" t="s">
        <v>69</v>
      </c>
      <c r="W10" s="45" t="s">
        <v>195</v>
      </c>
      <c r="X10" s="45" t="s">
        <v>41</v>
      </c>
      <c r="Y10" s="45" t="s">
        <v>72</v>
      </c>
      <c r="Z10" s="45" t="s">
        <v>72</v>
      </c>
      <c r="AA10" s="45" t="s">
        <v>73</v>
      </c>
      <c r="AB10" s="45" t="s">
        <v>178</v>
      </c>
      <c r="AC10" s="45" t="s">
        <v>515</v>
      </c>
      <c r="AD10" s="45" t="s">
        <v>414</v>
      </c>
      <c r="AE10" s="45" t="s">
        <v>188</v>
      </c>
      <c r="AF10" s="45" t="s">
        <v>516</v>
      </c>
      <c r="AG10" s="45" t="s">
        <v>486</v>
      </c>
      <c r="AH10" s="45" t="s">
        <v>56</v>
      </c>
      <c r="AI10" s="45" t="s">
        <v>72</v>
      </c>
      <c r="AJ10" s="45" t="s">
        <v>517</v>
      </c>
    </row>
    <row r="11" spans="1:36" ht="19.95" customHeight="1" x14ac:dyDescent="0.35">
      <c r="A11" s="41" t="s">
        <v>487</v>
      </c>
      <c r="B11" s="49" t="s">
        <v>459</v>
      </c>
      <c r="C11" s="49" t="s">
        <v>458</v>
      </c>
      <c r="D11" s="49" t="s">
        <v>350</v>
      </c>
      <c r="E11" s="49" t="s">
        <v>351</v>
      </c>
      <c r="F11" s="49" t="s">
        <v>306</v>
      </c>
      <c r="G11" s="49" t="s">
        <v>365</v>
      </c>
      <c r="H11" s="49" t="s">
        <v>350</v>
      </c>
      <c r="I11" s="49" t="s">
        <v>458</v>
      </c>
      <c r="J11" s="49" t="s">
        <v>459</v>
      </c>
      <c r="K11" s="49" t="s">
        <v>459</v>
      </c>
      <c r="L11" s="49" t="s">
        <v>305</v>
      </c>
      <c r="M11" s="49" t="s">
        <v>348</v>
      </c>
      <c r="N11" s="49" t="s">
        <v>381</v>
      </c>
      <c r="O11" s="49" t="s">
        <v>459</v>
      </c>
      <c r="P11" s="49" t="s">
        <v>365</v>
      </c>
      <c r="Q11" s="49" t="s">
        <v>458</v>
      </c>
      <c r="R11" s="49" t="s">
        <v>382</v>
      </c>
      <c r="S11" s="49" t="s">
        <v>459</v>
      </c>
      <c r="T11" s="49" t="s">
        <v>305</v>
      </c>
      <c r="U11" s="49" t="s">
        <v>459</v>
      </c>
      <c r="V11" s="49" t="s">
        <v>458</v>
      </c>
      <c r="W11" s="49" t="s">
        <v>349</v>
      </c>
      <c r="X11" s="49" t="s">
        <v>350</v>
      </c>
      <c r="Y11" s="49" t="s">
        <v>391</v>
      </c>
      <c r="Z11" s="49" t="s">
        <v>117</v>
      </c>
      <c r="AA11" s="49" t="s">
        <v>117</v>
      </c>
      <c r="AB11" s="49" t="s">
        <v>349</v>
      </c>
      <c r="AC11" s="49" t="s">
        <v>306</v>
      </c>
      <c r="AD11" s="49" t="s">
        <v>459</v>
      </c>
      <c r="AE11" s="49" t="s">
        <v>488</v>
      </c>
      <c r="AF11" s="49" t="s">
        <v>305</v>
      </c>
      <c r="AG11" s="49" t="s">
        <v>306</v>
      </c>
      <c r="AH11" s="49" t="s">
        <v>305</v>
      </c>
      <c r="AI11" s="49" t="s">
        <v>458</v>
      </c>
      <c r="AJ11" s="49" t="s">
        <v>305</v>
      </c>
    </row>
    <row r="12" spans="1:36" x14ac:dyDescent="0.3">
      <c r="B12" s="3">
        <f>((B9)+(B11))</f>
        <v>1</v>
      </c>
    </row>
  </sheetData>
  <sheetProtection algorithmName="SHA-512" hashValue="DC19qUl4CqK7UzlgM/h7cX0tR1ogQn5zqoc2d+6ox2hDx/EUjnaOxy6IAM3Mp9ZTVAWLUgHRoc9qgb/QENqF+w==" saltValue="mbImTEQSOlc0shFTa569nw=="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J12"/>
  <sheetViews>
    <sheetView showGridLines="0" workbookViewId="0"/>
  </sheetViews>
  <sheetFormatPr defaultColWidth="10.88671875" defaultRowHeight="14.4" x14ac:dyDescent="0.3"/>
  <cols>
    <col min="1" max="1" width="88.8867187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108" customHeight="1" x14ac:dyDescent="0.4">
      <c r="A3" s="92" t="s">
        <v>622</v>
      </c>
      <c r="B3" s="92"/>
      <c r="C3" s="92"/>
      <c r="D3" s="92"/>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3.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51</v>
      </c>
      <c r="D7" s="49" t="s">
        <v>52</v>
      </c>
      <c r="E7" s="49" t="s">
        <v>267</v>
      </c>
      <c r="F7" s="49" t="s">
        <v>47</v>
      </c>
      <c r="G7" s="49" t="s">
        <v>268</v>
      </c>
      <c r="H7" s="49" t="s">
        <v>325</v>
      </c>
      <c r="I7" s="49" t="s">
        <v>56</v>
      </c>
      <c r="J7" s="49" t="s">
        <v>57</v>
      </c>
      <c r="K7" s="49" t="s">
        <v>327</v>
      </c>
      <c r="L7" s="49" t="s">
        <v>269</v>
      </c>
      <c r="M7" s="49" t="s">
        <v>222</v>
      </c>
      <c r="N7" s="49" t="s">
        <v>61</v>
      </c>
      <c r="O7" s="49" t="s">
        <v>62</v>
      </c>
      <c r="P7" s="49" t="s">
        <v>328</v>
      </c>
      <c r="Q7" s="49" t="s">
        <v>207</v>
      </c>
      <c r="R7" s="49" t="s">
        <v>270</v>
      </c>
      <c r="S7" s="49" t="s">
        <v>200</v>
      </c>
      <c r="T7" s="49" t="s">
        <v>228</v>
      </c>
      <c r="U7" s="49" t="s">
        <v>67</v>
      </c>
      <c r="V7" s="49" t="s">
        <v>68</v>
      </c>
      <c r="W7" s="49" t="s">
        <v>69</v>
      </c>
      <c r="X7" s="49" t="s">
        <v>70</v>
      </c>
      <c r="Y7" s="49" t="s">
        <v>211</v>
      </c>
      <c r="Z7" s="49" t="s">
        <v>100</v>
      </c>
      <c r="AA7" s="49" t="s">
        <v>73</v>
      </c>
      <c r="AB7" s="49" t="s">
        <v>74</v>
      </c>
      <c r="AC7" s="49" t="s">
        <v>272</v>
      </c>
      <c r="AD7" s="49" t="s">
        <v>76</v>
      </c>
      <c r="AE7" s="49" t="s">
        <v>186</v>
      </c>
      <c r="AF7" s="49" t="s">
        <v>82</v>
      </c>
      <c r="AG7" s="49" t="s">
        <v>274</v>
      </c>
      <c r="AH7" s="49" t="s">
        <v>80</v>
      </c>
      <c r="AI7" s="49" t="s">
        <v>100</v>
      </c>
      <c r="AJ7" s="49" t="s">
        <v>213</v>
      </c>
    </row>
    <row r="8" spans="1:36" ht="19.95" customHeight="1" x14ac:dyDescent="0.35">
      <c r="A8" s="44" t="s">
        <v>490</v>
      </c>
      <c r="B8" s="45" t="s">
        <v>22</v>
      </c>
      <c r="C8" s="45" t="s">
        <v>361</v>
      </c>
      <c r="D8" s="45" t="s">
        <v>91</v>
      </c>
      <c r="E8" s="45" t="s">
        <v>181</v>
      </c>
      <c r="F8" s="45" t="s">
        <v>162</v>
      </c>
      <c r="G8" s="45" t="s">
        <v>94</v>
      </c>
      <c r="H8" s="45" t="s">
        <v>39</v>
      </c>
      <c r="I8" s="45" t="s">
        <v>176</v>
      </c>
      <c r="J8" s="45" t="s">
        <v>177</v>
      </c>
      <c r="K8" s="45" t="s">
        <v>87</v>
      </c>
      <c r="L8" s="45" t="s">
        <v>42</v>
      </c>
      <c r="M8" s="45" t="s">
        <v>129</v>
      </c>
      <c r="N8" s="45" t="s">
        <v>101</v>
      </c>
      <c r="O8" s="45" t="s">
        <v>94</v>
      </c>
      <c r="P8" s="45" t="s">
        <v>334</v>
      </c>
      <c r="Q8" s="45" t="s">
        <v>186</v>
      </c>
      <c r="R8" s="45" t="s">
        <v>155</v>
      </c>
      <c r="S8" s="45" t="s">
        <v>40</v>
      </c>
      <c r="T8" s="45" t="s">
        <v>187</v>
      </c>
      <c r="U8" s="45" t="s">
        <v>191</v>
      </c>
      <c r="V8" s="45" t="s">
        <v>74</v>
      </c>
      <c r="W8" s="45" t="s">
        <v>160</v>
      </c>
      <c r="X8" s="45" t="s">
        <v>97</v>
      </c>
      <c r="Y8" s="45" t="s">
        <v>97</v>
      </c>
      <c r="Z8" s="45" t="s">
        <v>99</v>
      </c>
      <c r="AA8" s="45" t="s">
        <v>245</v>
      </c>
      <c r="AB8" s="45" t="s">
        <v>160</v>
      </c>
      <c r="AC8" s="45" t="s">
        <v>445</v>
      </c>
      <c r="AD8" s="45" t="s">
        <v>153</v>
      </c>
      <c r="AE8" s="45" t="s">
        <v>160</v>
      </c>
      <c r="AF8" s="45" t="s">
        <v>158</v>
      </c>
      <c r="AG8" s="45" t="s">
        <v>240</v>
      </c>
      <c r="AH8" s="45" t="s">
        <v>186</v>
      </c>
      <c r="AI8" s="45" t="s">
        <v>97</v>
      </c>
      <c r="AJ8" s="45" t="s">
        <v>73</v>
      </c>
    </row>
    <row r="9" spans="1:36" ht="19.95" customHeight="1" x14ac:dyDescent="0.35">
      <c r="A9" s="41" t="s">
        <v>491</v>
      </c>
      <c r="B9" s="49" t="s">
        <v>167</v>
      </c>
      <c r="C9" s="49" t="s">
        <v>107</v>
      </c>
      <c r="D9" s="49" t="s">
        <v>145</v>
      </c>
      <c r="E9" s="49" t="s">
        <v>169</v>
      </c>
      <c r="F9" s="49" t="s">
        <v>109</v>
      </c>
      <c r="G9" s="49" t="s">
        <v>169</v>
      </c>
      <c r="H9" s="49" t="s">
        <v>172</v>
      </c>
      <c r="I9" s="49" t="s">
        <v>118</v>
      </c>
      <c r="J9" s="49" t="s">
        <v>109</v>
      </c>
      <c r="K9" s="49" t="s">
        <v>169</v>
      </c>
      <c r="L9" s="49" t="s">
        <v>115</v>
      </c>
      <c r="M9" s="49" t="s">
        <v>169</v>
      </c>
      <c r="N9" s="49" t="s">
        <v>145</v>
      </c>
      <c r="O9" s="49" t="s">
        <v>109</v>
      </c>
      <c r="P9" s="49" t="s">
        <v>139</v>
      </c>
      <c r="Q9" s="49" t="s">
        <v>139</v>
      </c>
      <c r="R9" s="49" t="s">
        <v>106</v>
      </c>
      <c r="S9" s="49" t="s">
        <v>173</v>
      </c>
      <c r="T9" s="49" t="s">
        <v>118</v>
      </c>
      <c r="U9" s="49" t="s">
        <v>141</v>
      </c>
      <c r="V9" s="49" t="s">
        <v>142</v>
      </c>
      <c r="W9" s="49" t="s">
        <v>147</v>
      </c>
      <c r="X9" s="49" t="s">
        <v>145</v>
      </c>
      <c r="Y9" s="49" t="s">
        <v>139</v>
      </c>
      <c r="Z9" s="49" t="s">
        <v>300</v>
      </c>
      <c r="AA9" s="49" t="s">
        <v>167</v>
      </c>
      <c r="AB9" s="49" t="s">
        <v>196</v>
      </c>
      <c r="AC9" s="49" t="s">
        <v>118</v>
      </c>
      <c r="AD9" s="49" t="s">
        <v>237</v>
      </c>
      <c r="AE9" s="49" t="s">
        <v>148</v>
      </c>
      <c r="AF9" s="49" t="s">
        <v>148</v>
      </c>
      <c r="AG9" s="49" t="s">
        <v>140</v>
      </c>
      <c r="AH9" s="49" t="s">
        <v>167</v>
      </c>
      <c r="AI9" s="49" t="s">
        <v>139</v>
      </c>
      <c r="AJ9" s="49" t="s">
        <v>141</v>
      </c>
    </row>
    <row r="10" spans="1:36" ht="19.95" customHeight="1" x14ac:dyDescent="0.35">
      <c r="A10" s="44" t="s">
        <v>476</v>
      </c>
      <c r="B10" s="45" t="s">
        <v>518</v>
      </c>
      <c r="C10" s="45" t="s">
        <v>519</v>
      </c>
      <c r="D10" s="45" t="s">
        <v>520</v>
      </c>
      <c r="E10" s="45" t="s">
        <v>521</v>
      </c>
      <c r="F10" s="45" t="s">
        <v>34</v>
      </c>
      <c r="G10" s="45" t="s">
        <v>410</v>
      </c>
      <c r="H10" s="45" t="s">
        <v>84</v>
      </c>
      <c r="I10" s="45" t="s">
        <v>138</v>
      </c>
      <c r="J10" s="45" t="s">
        <v>401</v>
      </c>
      <c r="K10" s="45" t="s">
        <v>522</v>
      </c>
      <c r="L10" s="45" t="s">
        <v>201</v>
      </c>
      <c r="M10" s="45" t="s">
        <v>273</v>
      </c>
      <c r="N10" s="45" t="s">
        <v>220</v>
      </c>
      <c r="O10" s="45" t="s">
        <v>33</v>
      </c>
      <c r="P10" s="45" t="s">
        <v>523</v>
      </c>
      <c r="Q10" s="45" t="s">
        <v>286</v>
      </c>
      <c r="R10" s="45" t="s">
        <v>524</v>
      </c>
      <c r="S10" s="45" t="s">
        <v>32</v>
      </c>
      <c r="T10" s="45" t="s">
        <v>311</v>
      </c>
      <c r="U10" s="45" t="s">
        <v>150</v>
      </c>
      <c r="V10" s="45" t="s">
        <v>192</v>
      </c>
      <c r="W10" s="45" t="s">
        <v>282</v>
      </c>
      <c r="X10" s="45" t="s">
        <v>96</v>
      </c>
      <c r="Y10" s="45" t="s">
        <v>81</v>
      </c>
      <c r="Z10" s="45" t="s">
        <v>245</v>
      </c>
      <c r="AA10" s="45" t="s">
        <v>94</v>
      </c>
      <c r="AB10" s="45" t="s">
        <v>93</v>
      </c>
      <c r="AC10" s="45" t="s">
        <v>525</v>
      </c>
      <c r="AD10" s="45" t="s">
        <v>290</v>
      </c>
      <c r="AE10" s="45" t="s">
        <v>74</v>
      </c>
      <c r="AF10" s="45" t="s">
        <v>517</v>
      </c>
      <c r="AG10" s="45" t="s">
        <v>356</v>
      </c>
      <c r="AH10" s="45" t="s">
        <v>433</v>
      </c>
      <c r="AI10" s="45" t="s">
        <v>152</v>
      </c>
      <c r="AJ10" s="45" t="s">
        <v>493</v>
      </c>
    </row>
    <row r="11" spans="1:36" ht="19.95" customHeight="1" x14ac:dyDescent="0.35">
      <c r="A11" s="41" t="s">
        <v>487</v>
      </c>
      <c r="B11" s="49" t="s">
        <v>407</v>
      </c>
      <c r="C11" s="49" t="s">
        <v>255</v>
      </c>
      <c r="D11" s="49" t="s">
        <v>488</v>
      </c>
      <c r="E11" s="49" t="s">
        <v>457</v>
      </c>
      <c r="F11" s="49" t="s">
        <v>225</v>
      </c>
      <c r="G11" s="49" t="s">
        <v>457</v>
      </c>
      <c r="H11" s="49" t="s">
        <v>349</v>
      </c>
      <c r="I11" s="49" t="s">
        <v>171</v>
      </c>
      <c r="J11" s="49" t="s">
        <v>225</v>
      </c>
      <c r="K11" s="49" t="s">
        <v>457</v>
      </c>
      <c r="L11" s="49" t="s">
        <v>404</v>
      </c>
      <c r="M11" s="49" t="s">
        <v>457</v>
      </c>
      <c r="N11" s="49" t="s">
        <v>488</v>
      </c>
      <c r="O11" s="49" t="s">
        <v>225</v>
      </c>
      <c r="P11" s="49" t="s">
        <v>408</v>
      </c>
      <c r="Q11" s="49" t="s">
        <v>408</v>
      </c>
      <c r="R11" s="49" t="s">
        <v>380</v>
      </c>
      <c r="S11" s="49" t="s">
        <v>305</v>
      </c>
      <c r="T11" s="49" t="s">
        <v>171</v>
      </c>
      <c r="U11" s="49" t="s">
        <v>350</v>
      </c>
      <c r="V11" s="49" t="s">
        <v>302</v>
      </c>
      <c r="W11" s="49" t="s">
        <v>365</v>
      </c>
      <c r="X11" s="49" t="s">
        <v>488</v>
      </c>
      <c r="Y11" s="49" t="s">
        <v>408</v>
      </c>
      <c r="Z11" s="49" t="s">
        <v>227</v>
      </c>
      <c r="AA11" s="49" t="s">
        <v>407</v>
      </c>
      <c r="AB11" s="49" t="s">
        <v>306</v>
      </c>
      <c r="AC11" s="49" t="s">
        <v>171</v>
      </c>
      <c r="AD11" s="49" t="s">
        <v>347</v>
      </c>
      <c r="AE11" s="49" t="s">
        <v>459</v>
      </c>
      <c r="AF11" s="49" t="s">
        <v>459</v>
      </c>
      <c r="AG11" s="49" t="s">
        <v>308</v>
      </c>
      <c r="AH11" s="49" t="s">
        <v>407</v>
      </c>
      <c r="AI11" s="49" t="s">
        <v>408</v>
      </c>
      <c r="AJ11" s="49" t="s">
        <v>350</v>
      </c>
    </row>
    <row r="12" spans="1:36" x14ac:dyDescent="0.3">
      <c r="B12" s="3">
        <f>((B9)+(B11))</f>
        <v>1</v>
      </c>
    </row>
  </sheetData>
  <sheetProtection algorithmName="SHA-512" hashValue="RamvVTzXkmUnXE8T88hXj7eI8N9ra0F1Nq2LW82AsU9XKQxvQ89iYGOURtAjgfXwcWzkjyuOgSGRdPeVw1ZW5Q==" saltValue="Um+FQwD2aukm/1zMa5MQqQ=="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J12"/>
  <sheetViews>
    <sheetView showGridLines="0" zoomScaleNormal="100" workbookViewId="0"/>
  </sheetViews>
  <sheetFormatPr defaultColWidth="10.88671875" defaultRowHeight="14.4" x14ac:dyDescent="0.3"/>
  <cols>
    <col min="1" max="1" width="88.664062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108" customHeight="1" x14ac:dyDescent="0.4">
      <c r="A3" s="92" t="s">
        <v>623</v>
      </c>
      <c r="B3" s="92"/>
      <c r="C3" s="92"/>
      <c r="D3" s="92"/>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3.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323</v>
      </c>
      <c r="D7" s="49" t="s">
        <v>324</v>
      </c>
      <c r="E7" s="49" t="s">
        <v>25</v>
      </c>
      <c r="F7" s="49" t="s">
        <v>47</v>
      </c>
      <c r="G7" s="49" t="s">
        <v>268</v>
      </c>
      <c r="H7" s="49" t="s">
        <v>325</v>
      </c>
      <c r="I7" s="49" t="s">
        <v>56</v>
      </c>
      <c r="J7" s="49" t="s">
        <v>57</v>
      </c>
      <c r="K7" s="49" t="s">
        <v>58</v>
      </c>
      <c r="L7" s="49" t="s">
        <v>269</v>
      </c>
      <c r="M7" s="49" t="s">
        <v>60</v>
      </c>
      <c r="N7" s="49" t="s">
        <v>61</v>
      </c>
      <c r="O7" s="49" t="s">
        <v>62</v>
      </c>
      <c r="P7" s="49" t="s">
        <v>328</v>
      </c>
      <c r="Q7" s="49" t="s">
        <v>64</v>
      </c>
      <c r="R7" s="49" t="s">
        <v>270</v>
      </c>
      <c r="S7" s="49" t="s">
        <v>200</v>
      </c>
      <c r="T7" s="49" t="s">
        <v>37</v>
      </c>
      <c r="U7" s="49" t="s">
        <v>283</v>
      </c>
      <c r="V7" s="49" t="s">
        <v>210</v>
      </c>
      <c r="W7" s="49" t="s">
        <v>184</v>
      </c>
      <c r="X7" s="49" t="s">
        <v>190</v>
      </c>
      <c r="Y7" s="49" t="s">
        <v>211</v>
      </c>
      <c r="Z7" s="49" t="s">
        <v>72</v>
      </c>
      <c r="AA7" s="49" t="s">
        <v>73</v>
      </c>
      <c r="AB7" s="49" t="s">
        <v>74</v>
      </c>
      <c r="AC7" s="49" t="s">
        <v>272</v>
      </c>
      <c r="AD7" s="49" t="s">
        <v>76</v>
      </c>
      <c r="AE7" s="49" t="s">
        <v>186</v>
      </c>
      <c r="AF7" s="49" t="s">
        <v>82</v>
      </c>
      <c r="AG7" s="49" t="s">
        <v>392</v>
      </c>
      <c r="AH7" s="49" t="s">
        <v>80</v>
      </c>
      <c r="AI7" s="49" t="s">
        <v>100</v>
      </c>
      <c r="AJ7" s="49" t="s">
        <v>275</v>
      </c>
    </row>
    <row r="8" spans="1:36" ht="19.95" customHeight="1" x14ac:dyDescent="0.35">
      <c r="A8" s="44" t="s">
        <v>490</v>
      </c>
      <c r="B8" s="45" t="s">
        <v>68</v>
      </c>
      <c r="C8" s="45" t="s">
        <v>192</v>
      </c>
      <c r="D8" s="45" t="s">
        <v>74</v>
      </c>
      <c r="E8" s="45" t="s">
        <v>71</v>
      </c>
      <c r="F8" s="45" t="s">
        <v>159</v>
      </c>
      <c r="G8" s="45" t="s">
        <v>159</v>
      </c>
      <c r="H8" s="45" t="s">
        <v>211</v>
      </c>
      <c r="I8" s="45" t="s">
        <v>95</v>
      </c>
      <c r="J8" s="45" t="s">
        <v>162</v>
      </c>
      <c r="K8" s="45" t="s">
        <v>74</v>
      </c>
      <c r="L8" s="45" t="s">
        <v>159</v>
      </c>
      <c r="M8" s="45" t="s">
        <v>71</v>
      </c>
      <c r="N8" s="45" t="s">
        <v>95</v>
      </c>
      <c r="O8" s="45" t="s">
        <v>40</v>
      </c>
      <c r="P8" s="45" t="s">
        <v>39</v>
      </c>
      <c r="Q8" s="45" t="s">
        <v>72</v>
      </c>
      <c r="R8" s="45" t="s">
        <v>190</v>
      </c>
      <c r="S8" s="45" t="s">
        <v>71</v>
      </c>
      <c r="T8" s="45" t="s">
        <v>233</v>
      </c>
      <c r="U8" s="45" t="s">
        <v>100</v>
      </c>
      <c r="V8" s="45" t="s">
        <v>133</v>
      </c>
      <c r="W8" s="45" t="s">
        <v>136</v>
      </c>
      <c r="X8" s="45" t="s">
        <v>133</v>
      </c>
      <c r="Y8" s="45" t="s">
        <v>133</v>
      </c>
      <c r="Z8" s="45" t="s">
        <v>90</v>
      </c>
      <c r="AA8" s="45" t="s">
        <v>90</v>
      </c>
      <c r="AB8" s="45" t="s">
        <v>160</v>
      </c>
      <c r="AC8" s="45" t="s">
        <v>233</v>
      </c>
      <c r="AD8" s="45" t="s">
        <v>95</v>
      </c>
      <c r="AE8" s="45" t="s">
        <v>160</v>
      </c>
      <c r="AF8" s="45" t="s">
        <v>48</v>
      </c>
      <c r="AG8" s="45" t="s">
        <v>93</v>
      </c>
      <c r="AH8" s="45" t="s">
        <v>41</v>
      </c>
      <c r="AI8" s="45" t="s">
        <v>133</v>
      </c>
      <c r="AJ8" s="45" t="s">
        <v>77</v>
      </c>
    </row>
    <row r="9" spans="1:36" ht="19.95" customHeight="1" x14ac:dyDescent="0.35">
      <c r="A9" s="41" t="s">
        <v>491</v>
      </c>
      <c r="B9" s="49" t="s">
        <v>182</v>
      </c>
      <c r="C9" s="49" t="s">
        <v>168</v>
      </c>
      <c r="D9" s="49" t="s">
        <v>148</v>
      </c>
      <c r="E9" s="49" t="s">
        <v>173</v>
      </c>
      <c r="F9" s="49" t="s">
        <v>173</v>
      </c>
      <c r="G9" s="49" t="s">
        <v>141</v>
      </c>
      <c r="H9" s="49" t="s">
        <v>183</v>
      </c>
      <c r="I9" s="49" t="s">
        <v>172</v>
      </c>
      <c r="J9" s="49" t="s">
        <v>168</v>
      </c>
      <c r="K9" s="49" t="s">
        <v>141</v>
      </c>
      <c r="L9" s="49" t="s">
        <v>148</v>
      </c>
      <c r="M9" s="49" t="s">
        <v>182</v>
      </c>
      <c r="N9" s="49" t="s">
        <v>183</v>
      </c>
      <c r="O9" s="49" t="s">
        <v>183</v>
      </c>
      <c r="P9" s="49" t="s">
        <v>141</v>
      </c>
      <c r="Q9" s="49" t="s">
        <v>173</v>
      </c>
      <c r="R9" s="49" t="s">
        <v>182</v>
      </c>
      <c r="S9" s="49" t="s">
        <v>141</v>
      </c>
      <c r="T9" s="49" t="s">
        <v>167</v>
      </c>
      <c r="U9" s="49" t="s">
        <v>168</v>
      </c>
      <c r="V9" s="49" t="s">
        <v>120</v>
      </c>
      <c r="W9" s="49" t="s">
        <v>182</v>
      </c>
      <c r="X9" s="49" t="s">
        <v>146</v>
      </c>
      <c r="Y9" s="49" t="s">
        <v>144</v>
      </c>
      <c r="Z9" s="49" t="s">
        <v>116</v>
      </c>
      <c r="AA9" s="49" t="s">
        <v>116</v>
      </c>
      <c r="AB9" s="49" t="s">
        <v>148</v>
      </c>
      <c r="AC9" s="49" t="s">
        <v>173</v>
      </c>
      <c r="AD9" s="49" t="s">
        <v>145</v>
      </c>
      <c r="AE9" s="49" t="s">
        <v>148</v>
      </c>
      <c r="AF9" s="49" t="s">
        <v>182</v>
      </c>
      <c r="AG9" s="49" t="s">
        <v>182</v>
      </c>
      <c r="AH9" s="49" t="s">
        <v>183</v>
      </c>
      <c r="AI9" s="49" t="s">
        <v>173</v>
      </c>
      <c r="AJ9" s="49" t="s">
        <v>182</v>
      </c>
    </row>
    <row r="10" spans="1:36" ht="19.95" customHeight="1" x14ac:dyDescent="0.35">
      <c r="A10" s="44" t="s">
        <v>476</v>
      </c>
      <c r="B10" s="45" t="s">
        <v>526</v>
      </c>
      <c r="C10" s="45" t="s">
        <v>527</v>
      </c>
      <c r="D10" s="45" t="s">
        <v>528</v>
      </c>
      <c r="E10" s="45" t="s">
        <v>529</v>
      </c>
      <c r="F10" s="45" t="s">
        <v>32</v>
      </c>
      <c r="G10" s="45" t="s">
        <v>530</v>
      </c>
      <c r="H10" s="45" t="s">
        <v>439</v>
      </c>
      <c r="I10" s="45" t="s">
        <v>508</v>
      </c>
      <c r="J10" s="45" t="s">
        <v>531</v>
      </c>
      <c r="K10" s="45" t="s">
        <v>375</v>
      </c>
      <c r="L10" s="45" t="s">
        <v>532</v>
      </c>
      <c r="M10" s="45" t="s">
        <v>485</v>
      </c>
      <c r="N10" s="45" t="s">
        <v>431</v>
      </c>
      <c r="O10" s="45" t="s">
        <v>66</v>
      </c>
      <c r="P10" s="45" t="s">
        <v>533</v>
      </c>
      <c r="Q10" s="45" t="s">
        <v>452</v>
      </c>
      <c r="R10" s="45" t="s">
        <v>534</v>
      </c>
      <c r="S10" s="45" t="s">
        <v>453</v>
      </c>
      <c r="T10" s="45" t="s">
        <v>179</v>
      </c>
      <c r="U10" s="45" t="s">
        <v>130</v>
      </c>
      <c r="V10" s="45" t="s">
        <v>103</v>
      </c>
      <c r="W10" s="45" t="s">
        <v>217</v>
      </c>
      <c r="X10" s="45" t="s">
        <v>70</v>
      </c>
      <c r="Y10" s="45" t="s">
        <v>159</v>
      </c>
      <c r="Z10" s="45" t="s">
        <v>72</v>
      </c>
      <c r="AA10" s="45" t="s">
        <v>73</v>
      </c>
      <c r="AB10" s="45" t="s">
        <v>93</v>
      </c>
      <c r="AC10" s="45" t="s">
        <v>471</v>
      </c>
      <c r="AD10" s="45" t="s">
        <v>359</v>
      </c>
      <c r="AE10" s="45" t="s">
        <v>74</v>
      </c>
      <c r="AF10" s="45" t="s">
        <v>535</v>
      </c>
      <c r="AG10" s="45" t="s">
        <v>522</v>
      </c>
      <c r="AH10" s="45" t="s">
        <v>268</v>
      </c>
      <c r="AI10" s="45" t="s">
        <v>72</v>
      </c>
      <c r="AJ10" s="45" t="s">
        <v>412</v>
      </c>
    </row>
    <row r="11" spans="1:36" ht="19.95" customHeight="1" x14ac:dyDescent="0.35">
      <c r="A11" s="41" t="s">
        <v>487</v>
      </c>
      <c r="B11" s="49" t="s">
        <v>348</v>
      </c>
      <c r="C11" s="49" t="s">
        <v>351</v>
      </c>
      <c r="D11" s="49" t="s">
        <v>459</v>
      </c>
      <c r="E11" s="49" t="s">
        <v>305</v>
      </c>
      <c r="F11" s="49" t="s">
        <v>305</v>
      </c>
      <c r="G11" s="49" t="s">
        <v>350</v>
      </c>
      <c r="H11" s="49" t="s">
        <v>381</v>
      </c>
      <c r="I11" s="49" t="s">
        <v>349</v>
      </c>
      <c r="J11" s="49" t="s">
        <v>351</v>
      </c>
      <c r="K11" s="49" t="s">
        <v>350</v>
      </c>
      <c r="L11" s="49" t="s">
        <v>459</v>
      </c>
      <c r="M11" s="49" t="s">
        <v>348</v>
      </c>
      <c r="N11" s="49" t="s">
        <v>381</v>
      </c>
      <c r="O11" s="49" t="s">
        <v>381</v>
      </c>
      <c r="P11" s="49" t="s">
        <v>350</v>
      </c>
      <c r="Q11" s="49" t="s">
        <v>305</v>
      </c>
      <c r="R11" s="49" t="s">
        <v>348</v>
      </c>
      <c r="S11" s="49" t="s">
        <v>350</v>
      </c>
      <c r="T11" s="49" t="s">
        <v>407</v>
      </c>
      <c r="U11" s="49" t="s">
        <v>351</v>
      </c>
      <c r="V11" s="49" t="s">
        <v>304</v>
      </c>
      <c r="W11" s="49" t="s">
        <v>348</v>
      </c>
      <c r="X11" s="49" t="s">
        <v>382</v>
      </c>
      <c r="Y11" s="49" t="s">
        <v>458</v>
      </c>
      <c r="Z11" s="49" t="s">
        <v>117</v>
      </c>
      <c r="AA11" s="49" t="s">
        <v>117</v>
      </c>
      <c r="AB11" s="49" t="s">
        <v>459</v>
      </c>
      <c r="AC11" s="49" t="s">
        <v>305</v>
      </c>
      <c r="AD11" s="49" t="s">
        <v>488</v>
      </c>
      <c r="AE11" s="49" t="s">
        <v>459</v>
      </c>
      <c r="AF11" s="49" t="s">
        <v>348</v>
      </c>
      <c r="AG11" s="49" t="s">
        <v>348</v>
      </c>
      <c r="AH11" s="49" t="s">
        <v>381</v>
      </c>
      <c r="AI11" s="49" t="s">
        <v>305</v>
      </c>
      <c r="AJ11" s="49" t="s">
        <v>348</v>
      </c>
    </row>
    <row r="12" spans="1:36" x14ac:dyDescent="0.3">
      <c r="B12" s="3">
        <f>((B9)+(B11))</f>
        <v>1</v>
      </c>
    </row>
  </sheetData>
  <sheetProtection algorithmName="SHA-512" hashValue="zPHRXF8c+8MffUB/nf5cDPVksXMIGPsN7/oqqXf0nGRow8wbK9EqBt3Xm5L7K8PxfFfiVsN6Amcywbw3KRomKA==" saltValue="E8NUO+XEUPk0WrUG14iDMA=="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scale="33" fitToHeight="0" orientation="landscape" horizontalDpi="300" verticalDpi="300" r:id="rId1"/>
  <headerFooter scaleWithDoc="0" alignWithMargins="0">
    <oddHeader>&amp;LPoll&amp;C&amp;R</oddHeader>
    <oddFooter>&amp;LIreland Thinks&amp;C&amp;R&amp;P /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J12"/>
  <sheetViews>
    <sheetView showGridLines="0" workbookViewId="0"/>
  </sheetViews>
  <sheetFormatPr defaultColWidth="10.88671875" defaultRowHeight="14.4" x14ac:dyDescent="0.3"/>
  <cols>
    <col min="1" max="1" width="88.554687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102" customHeight="1" x14ac:dyDescent="0.4">
      <c r="A3" s="92" t="s">
        <v>624</v>
      </c>
      <c r="B3" s="92"/>
      <c r="C3" s="92"/>
      <c r="D3" s="92"/>
      <c r="E3" s="92"/>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3.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51</v>
      </c>
      <c r="D7" s="49" t="s">
        <v>324</v>
      </c>
      <c r="E7" s="49" t="s">
        <v>25</v>
      </c>
      <c r="F7" s="49" t="s">
        <v>47</v>
      </c>
      <c r="G7" s="49" t="s">
        <v>54</v>
      </c>
      <c r="H7" s="49" t="s">
        <v>325</v>
      </c>
      <c r="I7" s="49" t="s">
        <v>56</v>
      </c>
      <c r="J7" s="49" t="s">
        <v>57</v>
      </c>
      <c r="K7" s="49" t="s">
        <v>327</v>
      </c>
      <c r="L7" s="49" t="s">
        <v>269</v>
      </c>
      <c r="M7" s="49" t="s">
        <v>60</v>
      </c>
      <c r="N7" s="49" t="s">
        <v>61</v>
      </c>
      <c r="O7" s="49" t="s">
        <v>230</v>
      </c>
      <c r="P7" s="49" t="s">
        <v>328</v>
      </c>
      <c r="Q7" s="49" t="s">
        <v>207</v>
      </c>
      <c r="R7" s="49" t="s">
        <v>270</v>
      </c>
      <c r="S7" s="49" t="s">
        <v>200</v>
      </c>
      <c r="T7" s="49" t="s">
        <v>228</v>
      </c>
      <c r="U7" s="49" t="s">
        <v>67</v>
      </c>
      <c r="V7" s="49" t="s">
        <v>210</v>
      </c>
      <c r="W7" s="49" t="s">
        <v>69</v>
      </c>
      <c r="X7" s="49" t="s">
        <v>70</v>
      </c>
      <c r="Y7" s="49" t="s">
        <v>71</v>
      </c>
      <c r="Z7" s="49" t="s">
        <v>72</v>
      </c>
      <c r="AA7" s="49" t="s">
        <v>74</v>
      </c>
      <c r="AB7" s="49" t="s">
        <v>74</v>
      </c>
      <c r="AC7" s="49" t="s">
        <v>272</v>
      </c>
      <c r="AD7" s="49" t="s">
        <v>76</v>
      </c>
      <c r="AE7" s="49" t="s">
        <v>186</v>
      </c>
      <c r="AF7" s="49" t="s">
        <v>78</v>
      </c>
      <c r="AG7" s="49" t="s">
        <v>274</v>
      </c>
      <c r="AH7" s="49" t="s">
        <v>60</v>
      </c>
      <c r="AI7" s="49" t="s">
        <v>100</v>
      </c>
      <c r="AJ7" s="49" t="s">
        <v>275</v>
      </c>
    </row>
    <row r="8" spans="1:36" ht="19.95" customHeight="1" x14ac:dyDescent="0.35">
      <c r="A8" s="44" t="s">
        <v>490</v>
      </c>
      <c r="B8" s="45" t="s">
        <v>540</v>
      </c>
      <c r="C8" s="45" t="s">
        <v>398</v>
      </c>
      <c r="D8" s="45" t="s">
        <v>56</v>
      </c>
      <c r="E8" s="45" t="s">
        <v>416</v>
      </c>
      <c r="F8" s="45" t="s">
        <v>68</v>
      </c>
      <c r="G8" s="45" t="s">
        <v>132</v>
      </c>
      <c r="H8" s="45" t="s">
        <v>153</v>
      </c>
      <c r="I8" s="45" t="s">
        <v>128</v>
      </c>
      <c r="J8" s="45" t="s">
        <v>66</v>
      </c>
      <c r="K8" s="45" t="s">
        <v>340</v>
      </c>
      <c r="L8" s="45" t="s">
        <v>282</v>
      </c>
      <c r="M8" s="45" t="s">
        <v>166</v>
      </c>
      <c r="N8" s="45" t="s">
        <v>135</v>
      </c>
      <c r="O8" s="45" t="s">
        <v>92</v>
      </c>
      <c r="P8" s="45" t="s">
        <v>69</v>
      </c>
      <c r="Q8" s="45" t="s">
        <v>189</v>
      </c>
      <c r="R8" s="45" t="s">
        <v>130</v>
      </c>
      <c r="S8" s="45" t="s">
        <v>128</v>
      </c>
      <c r="T8" s="45" t="s">
        <v>156</v>
      </c>
      <c r="U8" s="45" t="s">
        <v>94</v>
      </c>
      <c r="V8" s="45" t="s">
        <v>188</v>
      </c>
      <c r="W8" s="45" t="s">
        <v>71</v>
      </c>
      <c r="X8" s="45" t="s">
        <v>245</v>
      </c>
      <c r="Y8" s="45" t="s">
        <v>136</v>
      </c>
      <c r="Z8" s="45" t="s">
        <v>133</v>
      </c>
      <c r="AA8" s="45" t="s">
        <v>152</v>
      </c>
      <c r="AB8" s="45" t="s">
        <v>72</v>
      </c>
      <c r="AC8" s="45" t="s">
        <v>396</v>
      </c>
      <c r="AD8" s="45" t="s">
        <v>69</v>
      </c>
      <c r="AE8" s="45" t="s">
        <v>99</v>
      </c>
      <c r="AF8" s="45" t="s">
        <v>445</v>
      </c>
      <c r="AG8" s="45" t="s">
        <v>138</v>
      </c>
      <c r="AH8" s="45" t="s">
        <v>461</v>
      </c>
      <c r="AI8" s="45" t="s">
        <v>98</v>
      </c>
      <c r="AJ8" s="45" t="s">
        <v>271</v>
      </c>
    </row>
    <row r="9" spans="1:36" ht="19.95" customHeight="1" x14ac:dyDescent="0.35">
      <c r="A9" s="41" t="s">
        <v>491</v>
      </c>
      <c r="B9" s="49" t="s">
        <v>353</v>
      </c>
      <c r="C9" s="49" t="s">
        <v>111</v>
      </c>
      <c r="D9" s="49" t="s">
        <v>121</v>
      </c>
      <c r="E9" s="49" t="s">
        <v>121</v>
      </c>
      <c r="F9" s="49" t="s">
        <v>314</v>
      </c>
      <c r="G9" s="49" t="s">
        <v>124</v>
      </c>
      <c r="H9" s="49" t="s">
        <v>118</v>
      </c>
      <c r="I9" s="49" t="s">
        <v>124</v>
      </c>
      <c r="J9" s="49" t="s">
        <v>121</v>
      </c>
      <c r="K9" s="49" t="s">
        <v>124</v>
      </c>
      <c r="L9" s="49" t="s">
        <v>364</v>
      </c>
      <c r="M9" s="49" t="s">
        <v>314</v>
      </c>
      <c r="N9" s="49" t="s">
        <v>108</v>
      </c>
      <c r="O9" s="49" t="s">
        <v>123</v>
      </c>
      <c r="P9" s="49" t="s">
        <v>353</v>
      </c>
      <c r="Q9" s="49" t="s">
        <v>364</v>
      </c>
      <c r="R9" s="49" t="s">
        <v>316</v>
      </c>
      <c r="S9" s="49" t="s">
        <v>237</v>
      </c>
      <c r="T9" s="49" t="s">
        <v>346</v>
      </c>
      <c r="U9" s="49" t="s">
        <v>114</v>
      </c>
      <c r="V9" s="49" t="s">
        <v>364</v>
      </c>
      <c r="W9" s="49" t="s">
        <v>139</v>
      </c>
      <c r="X9" s="49" t="s">
        <v>149</v>
      </c>
      <c r="Y9" s="49" t="s">
        <v>320</v>
      </c>
      <c r="Z9" s="49" t="s">
        <v>119</v>
      </c>
      <c r="AA9" s="49" t="s">
        <v>140</v>
      </c>
      <c r="AB9" s="49" t="s">
        <v>353</v>
      </c>
      <c r="AC9" s="49" t="s">
        <v>143</v>
      </c>
      <c r="AD9" s="49" t="s">
        <v>307</v>
      </c>
      <c r="AE9" s="49" t="s">
        <v>110</v>
      </c>
      <c r="AF9" s="49" t="s">
        <v>114</v>
      </c>
      <c r="AG9" s="49" t="s">
        <v>121</v>
      </c>
      <c r="AH9" s="49" t="s">
        <v>300</v>
      </c>
      <c r="AI9" s="49" t="s">
        <v>353</v>
      </c>
      <c r="AJ9" s="49" t="s">
        <v>237</v>
      </c>
    </row>
    <row r="10" spans="1:36" ht="19.95" customHeight="1" x14ac:dyDescent="0.35">
      <c r="A10" s="44" t="s">
        <v>476</v>
      </c>
      <c r="B10" s="45" t="s">
        <v>536</v>
      </c>
      <c r="C10" s="45" t="s">
        <v>537</v>
      </c>
      <c r="D10" s="45" t="s">
        <v>537</v>
      </c>
      <c r="E10" s="45" t="s">
        <v>538</v>
      </c>
      <c r="F10" s="45" t="s">
        <v>373</v>
      </c>
      <c r="G10" s="45" t="s">
        <v>373</v>
      </c>
      <c r="H10" s="45" t="s">
        <v>125</v>
      </c>
      <c r="I10" s="45" t="s">
        <v>403</v>
      </c>
      <c r="J10" s="45" t="s">
        <v>19</v>
      </c>
      <c r="K10" s="45" t="s">
        <v>279</v>
      </c>
      <c r="L10" s="45" t="s">
        <v>430</v>
      </c>
      <c r="M10" s="45" t="s">
        <v>180</v>
      </c>
      <c r="N10" s="45" t="s">
        <v>20</v>
      </c>
      <c r="O10" s="45" t="s">
        <v>445</v>
      </c>
      <c r="P10" s="45" t="s">
        <v>291</v>
      </c>
      <c r="Q10" s="45" t="s">
        <v>271</v>
      </c>
      <c r="R10" s="45" t="s">
        <v>62</v>
      </c>
      <c r="S10" s="45" t="s">
        <v>452</v>
      </c>
      <c r="T10" s="45" t="s">
        <v>156</v>
      </c>
      <c r="U10" s="45" t="s">
        <v>69</v>
      </c>
      <c r="V10" s="45" t="s">
        <v>126</v>
      </c>
      <c r="W10" s="45" t="s">
        <v>216</v>
      </c>
      <c r="X10" s="45" t="s">
        <v>40</v>
      </c>
      <c r="Y10" s="45" t="s">
        <v>152</v>
      </c>
      <c r="Z10" s="45" t="s">
        <v>134</v>
      </c>
      <c r="AA10" s="45" t="s">
        <v>95</v>
      </c>
      <c r="AB10" s="45" t="s">
        <v>190</v>
      </c>
      <c r="AC10" s="45" t="s">
        <v>534</v>
      </c>
      <c r="AD10" s="45" t="s">
        <v>151</v>
      </c>
      <c r="AE10" s="45" t="s">
        <v>129</v>
      </c>
      <c r="AF10" s="45" t="s">
        <v>481</v>
      </c>
      <c r="AG10" s="45" t="s">
        <v>215</v>
      </c>
      <c r="AH10" s="45" t="s">
        <v>337</v>
      </c>
      <c r="AI10" s="45" t="s">
        <v>191</v>
      </c>
      <c r="AJ10" s="45" t="s">
        <v>539</v>
      </c>
    </row>
    <row r="11" spans="1:36" ht="19.95" customHeight="1" x14ac:dyDescent="0.35">
      <c r="A11" s="41" t="s">
        <v>487</v>
      </c>
      <c r="B11" s="49" t="s">
        <v>297</v>
      </c>
      <c r="C11" s="49" t="s">
        <v>298</v>
      </c>
      <c r="D11" s="49" t="s">
        <v>232</v>
      </c>
      <c r="E11" s="49" t="s">
        <v>232</v>
      </c>
      <c r="F11" s="49" t="s">
        <v>295</v>
      </c>
      <c r="G11" s="49" t="s">
        <v>391</v>
      </c>
      <c r="H11" s="49" t="s">
        <v>171</v>
      </c>
      <c r="I11" s="49" t="s">
        <v>391</v>
      </c>
      <c r="J11" s="49" t="s">
        <v>232</v>
      </c>
      <c r="K11" s="49" t="s">
        <v>391</v>
      </c>
      <c r="L11" s="49" t="s">
        <v>239</v>
      </c>
      <c r="M11" s="49" t="s">
        <v>295</v>
      </c>
      <c r="N11" s="49" t="s">
        <v>405</v>
      </c>
      <c r="O11" s="49" t="s">
        <v>352</v>
      </c>
      <c r="P11" s="49" t="s">
        <v>297</v>
      </c>
      <c r="Q11" s="49" t="s">
        <v>239</v>
      </c>
      <c r="R11" s="49" t="s">
        <v>303</v>
      </c>
      <c r="S11" s="49" t="s">
        <v>347</v>
      </c>
      <c r="T11" s="49" t="s">
        <v>346</v>
      </c>
      <c r="U11" s="49" t="s">
        <v>260</v>
      </c>
      <c r="V11" s="49" t="s">
        <v>239</v>
      </c>
      <c r="W11" s="49" t="s">
        <v>408</v>
      </c>
      <c r="X11" s="49" t="s">
        <v>406</v>
      </c>
      <c r="Y11" s="49" t="s">
        <v>379</v>
      </c>
      <c r="Z11" s="49" t="s">
        <v>472</v>
      </c>
      <c r="AA11" s="49" t="s">
        <v>308</v>
      </c>
      <c r="AB11" s="49" t="s">
        <v>297</v>
      </c>
      <c r="AC11" s="49" t="s">
        <v>247</v>
      </c>
      <c r="AD11" s="49" t="s">
        <v>122</v>
      </c>
      <c r="AE11" s="49" t="s">
        <v>243</v>
      </c>
      <c r="AF11" s="49" t="s">
        <v>260</v>
      </c>
      <c r="AG11" s="49" t="s">
        <v>232</v>
      </c>
      <c r="AH11" s="49" t="s">
        <v>227</v>
      </c>
      <c r="AI11" s="49" t="s">
        <v>297</v>
      </c>
      <c r="AJ11" s="49" t="s">
        <v>347</v>
      </c>
    </row>
    <row r="12" spans="1:36" x14ac:dyDescent="0.3">
      <c r="B12" s="3">
        <f>((B9)+(B11))</f>
        <v>1</v>
      </c>
    </row>
  </sheetData>
  <sheetProtection algorithmName="SHA-512" hashValue="Rc3+HDs6RRIKLlcl8Qpm4wU03wWXnalHYWadB5thieAQc2zO2SKfKJZhM0Adg13OBCKkCLzFS5sOpazQQBYcAg==" saltValue="T4HFicbGN6Ct4Y0DGnor7Q==" spinCount="100000" sheet="1" objects="1" scenarios="1"/>
  <mergeCells count="9">
    <mergeCell ref="R4:AB4"/>
    <mergeCell ref="AC4:AF4"/>
    <mergeCell ref="AG4:AJ4"/>
    <mergeCell ref="A3:E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83EF-2E60-4A41-9B4A-9E2FC4F52BCF}">
  <sheetPr codeName="Sheet2">
    <pageSetUpPr fitToPage="1"/>
  </sheetPr>
  <dimension ref="B2:C29"/>
  <sheetViews>
    <sheetView showGridLines="0" zoomScale="88" zoomScaleNormal="88" workbookViewId="0"/>
  </sheetViews>
  <sheetFormatPr defaultRowHeight="14.4" x14ac:dyDescent="0.3"/>
  <cols>
    <col min="1" max="1" width="3.5546875" customWidth="1"/>
    <col min="2" max="2" width="30.88671875" customWidth="1"/>
    <col min="3" max="3" width="213.109375" customWidth="1"/>
  </cols>
  <sheetData>
    <row r="2" spans="2:3" ht="48" customHeight="1" x14ac:dyDescent="0.3">
      <c r="C2" s="19"/>
    </row>
    <row r="3" spans="2:3" ht="34.799999999999997" customHeight="1" x14ac:dyDescent="0.3">
      <c r="C3" s="20" t="s">
        <v>0</v>
      </c>
    </row>
    <row r="4" spans="2:3" ht="13.2" customHeight="1" x14ac:dyDescent="0.3">
      <c r="B4" s="21"/>
      <c r="C4" s="22"/>
    </row>
    <row r="5" spans="2:3" ht="27.6" customHeight="1" x14ac:dyDescent="0.3">
      <c r="B5" s="83" t="s">
        <v>573</v>
      </c>
      <c r="C5" s="23" t="str">
        <f>HYPERLINK("#FRONTPAGEINTRODUCTION!A1","FRONT PAGE INTRODUCTION - Project Description and Background" )</f>
        <v>FRONT PAGE INTRODUCTION - Project Description and Background</v>
      </c>
    </row>
    <row r="6" spans="2:3" ht="12.6" customHeight="1" x14ac:dyDescent="0.3">
      <c r="B6" s="83"/>
      <c r="C6" s="23"/>
    </row>
    <row r="7" spans="2:3" ht="18" customHeight="1" x14ac:dyDescent="0.3">
      <c r="B7" s="83"/>
      <c r="C7" s="24" t="str">
        <f>HYPERLINK("#MAINPollQuestion1ExcNVsUndecs!A1","QUESTION 1. FULL RESULTS - NI ASSEMBLY ELECTION - POLITICAL PARTY VOTE SHARE PROJECTIONS (LT NI Tracker Poll - May 2024 - FULL RESULTS): EXCLUDING Don't Knows/Not Sures" )</f>
        <v>QUESTION 1. FULL RESULTS - NI ASSEMBLY ELECTION - POLITICAL PARTY VOTE SHARE PROJECTIONS (LT NI Tracker Poll - May 2024 - FULL RESULTS): EXCLUDING Don't Knows/Not Sures</v>
      </c>
    </row>
    <row r="8" spans="2:3" ht="18" customHeight="1" x14ac:dyDescent="0.3">
      <c r="B8" s="83"/>
      <c r="C8" s="24" t="str">
        <f>HYPERLINK("#MAINPollQuestion1IncNVsUndecs!A1","QUESTION 1. FULL RESULTS - NI ASSEMBLY ELECTION - POLITICAL PARTY VOTE SHARE PROJECTIONS (LT NI Tracker Poll - May 2024 - FULL RESULTS): Including Don't Knows/Not Sures" )</f>
        <v>QUESTION 1. FULL RESULTS - NI ASSEMBLY ELECTION - POLITICAL PARTY VOTE SHARE PROJECTIONS (LT NI Tracker Poll - May 2024 - FULL RESULTS): Including Don't Knows/Not Sures</v>
      </c>
    </row>
    <row r="9" spans="2:3" ht="18" customHeight="1" x14ac:dyDescent="0.3">
      <c r="B9" s="83"/>
      <c r="C9" s="24" t="str">
        <f>HYPERLINK("#Q1a!A1","POLL QUESTION 1a: Do you think Unionists, and Unionist Leaders, should engage in 'New Ireland' debates? - UNIONIST VOTERS ONLY")</f>
        <v>POLL QUESTION 1a: Do you think Unionists, and Unionist Leaders, should engage in 'New Ireland' debates? - UNIONIST VOTERS ONLY</v>
      </c>
    </row>
    <row r="10" spans="2:3" ht="18" customHeight="1" x14ac:dyDescent="0.3">
      <c r="B10" s="83"/>
      <c r="C10" s="24" t="str">
        <f>HYPERLINK("#Q1b!A1","POLL QUESTION 1b: Do you think Unionists, and Unionist Leaders, should engage in 'New Ireland' debates? - NON-UNIONIST VOTERS ONLY")</f>
        <v>POLL QUESTION 1b: Do you think Unionists, and Unionist Leaders, should engage in 'New Ireland' debates? - NON-UNIONIST VOTERS ONLY</v>
      </c>
    </row>
    <row r="11" spans="2:3" ht="18" customHeight="1" x14ac:dyDescent="0.3">
      <c r="B11" s="83"/>
      <c r="C11" s="24" t="str">
        <f>HYPERLINK("#Q2!A1","POLL QUESTION 2: IRISH LANGUAGE - Do you think the Irish Language should be accorded similar status to how the Scottish Parliament treats Gaelic and Scots languages, and how the National Assembly for Wales treats the Welsh language?")</f>
        <v>POLL QUESTION 2: IRISH LANGUAGE - Do you think the Irish Language should be accorded similar status to how the Scottish Parliament treats Gaelic and Scots languages, and how the National Assembly for Wales treats the Welsh language?</v>
      </c>
    </row>
    <row r="12" spans="2:3" ht="18" customHeight="1" x14ac:dyDescent="0.3">
      <c r="B12" s="83"/>
      <c r="C12" s="24" t="str">
        <f t="shared" ref="C12" si="0">HYPERLINK("#Q3!A1","POLL QUESTION 3: DIGITAL IDs - Do you support 'Digital IDs' and should they be implemented in Northern Ireland?")</f>
        <v>POLL QUESTION 3: DIGITAL IDs - Do you support 'Digital IDs' and should they be implemented in Northern Ireland?</v>
      </c>
    </row>
    <row r="13" spans="2:3" ht="18" customHeight="1" x14ac:dyDescent="0.3">
      <c r="B13" s="83"/>
      <c r="C13" s="24" t="str">
        <f>HYPERLINK("#Q4!A1","POLL QUESTION 4: BELFAST CITY AIRPORT: What is your view on the naming of Belfast City Airport?")</f>
        <v>POLL QUESTION 4: BELFAST CITY AIRPORT: What is your view on the naming of Belfast City Airport?</v>
      </c>
    </row>
    <row r="14" spans="2:3" ht="18" customHeight="1" x14ac:dyDescent="0.3">
      <c r="B14" s="83"/>
      <c r="C14" s="24" t="str">
        <f>HYPERLINK("#Q5!A1","POLL QUESTION 5: IRISH PRESIDENTIAL ELECTION: If you did have a vote in this year's Irish Presidential election which candidate would you vote for?")</f>
        <v>POLL QUESTION 5: IRISH PRESIDENTIAL ELECTION: If you did have a vote in this year's Irish Presidential election which candidate would you vote for?</v>
      </c>
    </row>
    <row r="15" spans="2:3" ht="18" customHeight="1" x14ac:dyDescent="0.3">
      <c r="B15" s="83"/>
      <c r="C15" s="24" t="str">
        <f>HYPERLINK("#Q6!A1","POLL QUESTION 6: REFORM UK: It is speculated (rumoured) that REFORM UK may set-up in Northern Ireland (NI) and run candidates in NI elections including at the next NI Assembly election in 2027. What is your view about possibly voting for Reform?")</f>
        <v>POLL QUESTION 6: REFORM UK: It is speculated (rumoured) that REFORM UK may set-up in Northern Ireland (NI) and run candidates in NI elections including at the next NI Assembly election in 2027. What is your view about possibly voting for Reform?</v>
      </c>
    </row>
    <row r="16" spans="2:3" ht="18" customHeight="1" x14ac:dyDescent="0.3">
      <c r="B16" s="83"/>
      <c r="C16" s="24" t="str">
        <f>HYPERLINK("#Q7!A1","POLL QUESTION 7: NI BORDER POLL CRITERIA: Should the Northern Ireland (NI) Secretary of State publish the criteria for calling a NI Border Poll?")</f>
        <v>POLL QUESTION 7: NI BORDER POLL CRITERIA: Should the Northern Ireland (NI) Secretary of State publish the criteria for calling a NI Border Poll?</v>
      </c>
    </row>
    <row r="17" spans="2:3" ht="18" customHeight="1" x14ac:dyDescent="0.3">
      <c r="B17" s="84" t="s">
        <v>574</v>
      </c>
      <c r="C17" s="24" t="str">
        <f t="shared" ref="C17" si="1">HYPERLINK("#Q7a.1!A1","POLL QUESTION 7a: What are the main criteria that the NI SoS should consider re. the call of a NI Border Poll? Q7a.1: The vote-share for Unionist political parties at a NI Assembly (and/or Westminster) election being less than an agreed figure?")</f>
        <v>POLL QUESTION 7a: What are the main criteria that the NI SoS should consider re. the call of a NI Border Poll? Q7a.1: The vote-share for Unionist political parties at a NI Assembly (and/or Westminster) election being less than an agreed figure?</v>
      </c>
    </row>
    <row r="18" spans="2:3" ht="18" customHeight="1" x14ac:dyDescent="0.3">
      <c r="B18" s="84"/>
      <c r="C18" s="24" t="str">
        <f>HYPERLINK("#Q7a.2!A1","POLL QUESTION 7a: What are the main criteria that the NI SoS should consider re. the call of a NI Border Poll? Q7a.2: The vote-share for Nationalist/Republican political parties at a NI election being more than an agreed figure e.g. 50%, 55%, 60%?")</f>
        <v>POLL QUESTION 7a: What are the main criteria that the NI SoS should consider re. the call of a NI Border Poll? Q7a.2: The vote-share for Nationalist/Republican political parties at a NI election being more than an agreed figure e.g. 50%, 55%, 60%?</v>
      </c>
    </row>
    <row r="19" spans="2:3" ht="18" customHeight="1" x14ac:dyDescent="0.3">
      <c r="B19" s="84"/>
      <c r="C19" s="24" t="str">
        <f>HYPERLINK("#Q7a.3!A1","POLL QUESTION 7a: What are the main criteria that the NI SoS should consider re. the call of a NI Border Poll? Q7a.3: A majority vote in the NI Assembly for a NI Border poll?")</f>
        <v>POLL QUESTION 7a: What are the main criteria that the NI SoS should consider re. the call of a NI Border Poll? Q7a.3: A majority vote in the NI Assembly for a NI Border poll?</v>
      </c>
    </row>
    <row r="20" spans="2:3" ht="18" customHeight="1" x14ac:dyDescent="0.3">
      <c r="B20" s="84"/>
      <c r="C20" s="24" t="str">
        <f>HYPERLINK("#Q7a.4!A1","POLL QUESTION 7a: What are the main criteria that the NI SoS should consider re. the call of a NI Border Poll? Q7a.4: Majority of NI MPs (Westminster) supporting a NI Border poll?")</f>
        <v>POLL QUESTION 7a: What are the main criteria that the NI SoS should consider re. the call of a NI Border Poll? Q7a.4: Majority of NI MPs (Westminster) supporting a NI Border poll?</v>
      </c>
    </row>
    <row r="21" spans="2:3" ht="18" customHeight="1" x14ac:dyDescent="0.3">
      <c r="B21" s="84"/>
      <c r="C21" s="24" t="str">
        <f>HYPERLINK("#Q7a.5!A1","POLL QUESTION 7a: What are the main criteria that the NI SoS should consider re. the call of a NI Border Poll? Q7a.5: The London and Dublin Governments jointly agreeing on a NI Border Poll?")</f>
        <v>POLL QUESTION 7a: What are the main criteria that the NI SoS should consider re. the call of a NI Border Poll? Q7a.5: The London and Dublin Governments jointly agreeing on a NI Border Poll?</v>
      </c>
    </row>
    <row r="22" spans="2:3" ht="18" customHeight="1" x14ac:dyDescent="0.3">
      <c r="B22" s="84"/>
      <c r="C22" s="24" t="str">
        <f>HYPERLINK("#Q7a.6!A1","POLL QUESTION 7a: What are the main criteria that the NI SoS should consider re. the call of a NI Border Poll? Q7a.6: Majority of the five main NI political parties supporting a NI Border Poll?")</f>
        <v>POLL QUESTION 7a: What are the main criteria that the NI SoS should consider re. the call of a NI Border Poll? Q7a.6: Majority of the five main NI political parties supporting a NI Border Poll?</v>
      </c>
    </row>
    <row r="23" spans="2:3" ht="18" customHeight="1" x14ac:dyDescent="0.3">
      <c r="B23" s="84"/>
      <c r="C23" s="24" t="str">
        <f>HYPERLINK("#Q7a.7!A1","POLL QUESTION 7a: What are the main criteria that the NI SoS should consider re. the call of a NI Border Poll? Q7a.7: NI Opinion polls continually showing support for a United Ireland being more than an agreed figure e.g. 45%, 50%, 55%, 60%?")</f>
        <v>POLL QUESTION 7a: What are the main criteria that the NI SoS should consider re. the call of a NI Border Poll? Q7a.7: NI Opinion polls continually showing support for a United Ireland being more than an agreed figure e.g. 45%, 50%, 55%, 60%?</v>
      </c>
    </row>
    <row r="24" spans="2:3" ht="18" customHeight="1" x14ac:dyDescent="0.3">
      <c r="B24" s="84"/>
      <c r="C24" s="24" t="str">
        <f>HYPERLINK("#Q7a.8!A1","POLL QUESTION 7a: What are the main criteria that the NI SoS should consider re. the call of a NI Border Poll? Q7a.8: None of the above - Don't Know/Not Sure/No Opinion?")</f>
        <v>POLL QUESTION 7a: What are the main criteria that the NI SoS should consider re. the call of a NI Border Poll? Q7a.8: None of the above - Don't Know/Not Sure/No Opinion?</v>
      </c>
    </row>
    <row r="25" spans="2:3" ht="18" customHeight="1" x14ac:dyDescent="0.3">
      <c r="C25" s="24"/>
    </row>
    <row r="26" spans="2:3" ht="18" customHeight="1" x14ac:dyDescent="0.3">
      <c r="C26" s="24"/>
    </row>
    <row r="27" spans="2:3" ht="18" customHeight="1" x14ac:dyDescent="0.3">
      <c r="B27" s="25"/>
      <c r="C27" s="24"/>
    </row>
    <row r="28" spans="2:3" ht="18" customHeight="1" x14ac:dyDescent="0.3">
      <c r="B28" s="25"/>
      <c r="C28" s="24"/>
    </row>
    <row r="29" spans="2:3" ht="18" customHeight="1" x14ac:dyDescent="0.3">
      <c r="B29" s="25"/>
      <c r="C29" s="24"/>
    </row>
  </sheetData>
  <sheetProtection algorithmName="SHA-512" hashValue="OUiSp1PMWo3ziY51bSAWHHBpn8q0XQqHqsHOtBRfQ4vt59qh4yT5Xm55NjMkF+iPqWIh628XNWs0I1I9n1Slrw==" saltValue="Rj9OPqRcRpIa2vgmZDhJ8g==" spinCount="100000" sheet="1" objects="1" scenarios="1"/>
  <mergeCells count="2">
    <mergeCell ref="B5:B16"/>
    <mergeCell ref="B17:B24"/>
  </mergeCells>
  <pageMargins left="0.7" right="0.7" top="0.75" bottom="0.75" header="0.3" footer="0.3"/>
  <pageSetup paperSize="9" fitToHeight="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J12"/>
  <sheetViews>
    <sheetView showGridLines="0" workbookViewId="0"/>
  </sheetViews>
  <sheetFormatPr defaultColWidth="10.88671875" defaultRowHeight="14.4" x14ac:dyDescent="0.3"/>
  <cols>
    <col min="1" max="1" width="88.664062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102" customHeight="1" x14ac:dyDescent="0.4">
      <c r="A3" s="92" t="s">
        <v>625</v>
      </c>
      <c r="B3" s="92"/>
      <c r="C3" s="92"/>
      <c r="D3" s="29"/>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3.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51</v>
      </c>
      <c r="D7" s="49" t="s">
        <v>52</v>
      </c>
      <c r="E7" s="49" t="s">
        <v>25</v>
      </c>
      <c r="F7" s="49" t="s">
        <v>47</v>
      </c>
      <c r="G7" s="49" t="s">
        <v>54</v>
      </c>
      <c r="H7" s="49" t="s">
        <v>325</v>
      </c>
      <c r="I7" s="49" t="s">
        <v>56</v>
      </c>
      <c r="J7" s="49" t="s">
        <v>326</v>
      </c>
      <c r="K7" s="49" t="s">
        <v>327</v>
      </c>
      <c r="L7" s="49" t="s">
        <v>269</v>
      </c>
      <c r="M7" s="49" t="s">
        <v>60</v>
      </c>
      <c r="N7" s="49" t="s">
        <v>23</v>
      </c>
      <c r="O7" s="49" t="s">
        <v>230</v>
      </c>
      <c r="P7" s="49" t="s">
        <v>328</v>
      </c>
      <c r="Q7" s="49" t="s">
        <v>64</v>
      </c>
      <c r="R7" s="49" t="s">
        <v>270</v>
      </c>
      <c r="S7" s="49" t="s">
        <v>47</v>
      </c>
      <c r="T7" s="49" t="s">
        <v>228</v>
      </c>
      <c r="U7" s="49" t="s">
        <v>67</v>
      </c>
      <c r="V7" s="49" t="s">
        <v>68</v>
      </c>
      <c r="W7" s="49" t="s">
        <v>69</v>
      </c>
      <c r="X7" s="49" t="s">
        <v>70</v>
      </c>
      <c r="Y7" s="49" t="s">
        <v>211</v>
      </c>
      <c r="Z7" s="49" t="s">
        <v>72</v>
      </c>
      <c r="AA7" s="49" t="s">
        <v>73</v>
      </c>
      <c r="AB7" s="49" t="s">
        <v>74</v>
      </c>
      <c r="AC7" s="49" t="s">
        <v>272</v>
      </c>
      <c r="AD7" s="49" t="s">
        <v>76</v>
      </c>
      <c r="AE7" s="49" t="s">
        <v>186</v>
      </c>
      <c r="AF7" s="49" t="s">
        <v>78</v>
      </c>
      <c r="AG7" s="49" t="s">
        <v>274</v>
      </c>
      <c r="AH7" s="49" t="s">
        <v>80</v>
      </c>
      <c r="AI7" s="49" t="s">
        <v>100</v>
      </c>
      <c r="AJ7" s="49" t="s">
        <v>275</v>
      </c>
    </row>
    <row r="8" spans="1:36" ht="19.95" customHeight="1" x14ac:dyDescent="0.35">
      <c r="A8" s="44" t="s">
        <v>490</v>
      </c>
      <c r="B8" s="45" t="s">
        <v>399</v>
      </c>
      <c r="C8" s="45" t="s">
        <v>337</v>
      </c>
      <c r="D8" s="45" t="s">
        <v>185</v>
      </c>
      <c r="E8" s="45" t="s">
        <v>94</v>
      </c>
      <c r="F8" s="45" t="s">
        <v>94</v>
      </c>
      <c r="G8" s="45" t="s">
        <v>86</v>
      </c>
      <c r="H8" s="45" t="s">
        <v>101</v>
      </c>
      <c r="I8" s="45" t="s">
        <v>188</v>
      </c>
      <c r="J8" s="45" t="s">
        <v>85</v>
      </c>
      <c r="K8" s="45" t="s">
        <v>358</v>
      </c>
      <c r="L8" s="45" t="s">
        <v>42</v>
      </c>
      <c r="M8" s="45" t="s">
        <v>94</v>
      </c>
      <c r="N8" s="45" t="s">
        <v>104</v>
      </c>
      <c r="O8" s="45" t="s">
        <v>39</v>
      </c>
      <c r="P8" s="45" t="s">
        <v>153</v>
      </c>
      <c r="Q8" s="45" t="s">
        <v>70</v>
      </c>
      <c r="R8" s="45" t="s">
        <v>40</v>
      </c>
      <c r="S8" s="45" t="s">
        <v>154</v>
      </c>
      <c r="T8" s="45" t="s">
        <v>152</v>
      </c>
      <c r="U8" s="45" t="s">
        <v>175</v>
      </c>
      <c r="V8" s="45" t="s">
        <v>133</v>
      </c>
      <c r="W8" s="45" t="s">
        <v>178</v>
      </c>
      <c r="X8" s="45" t="s">
        <v>98</v>
      </c>
      <c r="Y8" s="45" t="s">
        <v>133</v>
      </c>
      <c r="Z8" s="45" t="s">
        <v>90</v>
      </c>
      <c r="AA8" s="45" t="s">
        <v>159</v>
      </c>
      <c r="AB8" s="45" t="s">
        <v>245</v>
      </c>
      <c r="AC8" s="45" t="s">
        <v>71</v>
      </c>
      <c r="AD8" s="45" t="s">
        <v>211</v>
      </c>
      <c r="AE8" s="45" t="s">
        <v>100</v>
      </c>
      <c r="AF8" s="45" t="s">
        <v>403</v>
      </c>
      <c r="AG8" s="45" t="s">
        <v>96</v>
      </c>
      <c r="AH8" s="45" t="s">
        <v>94</v>
      </c>
      <c r="AI8" s="45" t="s">
        <v>98</v>
      </c>
      <c r="AJ8" s="45" t="s">
        <v>289</v>
      </c>
    </row>
    <row r="9" spans="1:36" ht="19.95" customHeight="1" x14ac:dyDescent="0.35">
      <c r="A9" s="41" t="s">
        <v>491</v>
      </c>
      <c r="B9" s="49" t="s">
        <v>167</v>
      </c>
      <c r="C9" s="49" t="s">
        <v>113</v>
      </c>
      <c r="D9" s="49" t="s">
        <v>172</v>
      </c>
      <c r="E9" s="49" t="s">
        <v>168</v>
      </c>
      <c r="F9" s="49" t="s">
        <v>172</v>
      </c>
      <c r="G9" s="49" t="s">
        <v>111</v>
      </c>
      <c r="H9" s="49" t="s">
        <v>115</v>
      </c>
      <c r="I9" s="49" t="s">
        <v>170</v>
      </c>
      <c r="J9" s="49" t="s">
        <v>172</v>
      </c>
      <c r="K9" s="49" t="s">
        <v>115</v>
      </c>
      <c r="L9" s="49" t="s">
        <v>115</v>
      </c>
      <c r="M9" s="49" t="s">
        <v>145</v>
      </c>
      <c r="N9" s="49" t="s">
        <v>237</v>
      </c>
      <c r="O9" s="49" t="s">
        <v>172</v>
      </c>
      <c r="P9" s="49" t="s">
        <v>167</v>
      </c>
      <c r="Q9" s="49" t="s">
        <v>172</v>
      </c>
      <c r="R9" s="49" t="s">
        <v>148</v>
      </c>
      <c r="S9" s="49" t="s">
        <v>149</v>
      </c>
      <c r="T9" s="49" t="s">
        <v>173</v>
      </c>
      <c r="U9" s="49" t="s">
        <v>139</v>
      </c>
      <c r="V9" s="49" t="s">
        <v>120</v>
      </c>
      <c r="W9" s="49" t="s">
        <v>364</v>
      </c>
      <c r="X9" s="49" t="s">
        <v>115</v>
      </c>
      <c r="Y9" s="49" t="s">
        <v>141</v>
      </c>
      <c r="Z9" s="49" t="s">
        <v>116</v>
      </c>
      <c r="AA9" s="49" t="s">
        <v>300</v>
      </c>
      <c r="AB9" s="49" t="s">
        <v>109</v>
      </c>
      <c r="AC9" s="49" t="s">
        <v>144</v>
      </c>
      <c r="AD9" s="49" t="s">
        <v>183</v>
      </c>
      <c r="AE9" s="49" t="s">
        <v>121</v>
      </c>
      <c r="AF9" s="49" t="s">
        <v>123</v>
      </c>
      <c r="AG9" s="49" t="s">
        <v>196</v>
      </c>
      <c r="AH9" s="49" t="s">
        <v>145</v>
      </c>
      <c r="AI9" s="49" t="s">
        <v>118</v>
      </c>
      <c r="AJ9" s="49" t="s">
        <v>124</v>
      </c>
    </row>
    <row r="10" spans="1:36" ht="19.95" customHeight="1" x14ac:dyDescent="0.35">
      <c r="A10" s="44" t="s">
        <v>476</v>
      </c>
      <c r="B10" s="45" t="s">
        <v>541</v>
      </c>
      <c r="C10" s="45" t="s">
        <v>326</v>
      </c>
      <c r="D10" s="45" t="s">
        <v>542</v>
      </c>
      <c r="E10" s="45" t="s">
        <v>23</v>
      </c>
      <c r="F10" s="45" t="s">
        <v>201</v>
      </c>
      <c r="G10" s="45" t="s">
        <v>31</v>
      </c>
      <c r="H10" s="45" t="s">
        <v>289</v>
      </c>
      <c r="I10" s="45" t="s">
        <v>495</v>
      </c>
      <c r="J10" s="45" t="s">
        <v>341</v>
      </c>
      <c r="K10" s="45" t="s">
        <v>539</v>
      </c>
      <c r="L10" s="45" t="s">
        <v>201</v>
      </c>
      <c r="M10" s="45" t="s">
        <v>76</v>
      </c>
      <c r="N10" s="45" t="s">
        <v>280</v>
      </c>
      <c r="O10" s="45" t="s">
        <v>543</v>
      </c>
      <c r="P10" s="45" t="s">
        <v>80</v>
      </c>
      <c r="Q10" s="45" t="s">
        <v>27</v>
      </c>
      <c r="R10" s="45" t="s">
        <v>23</v>
      </c>
      <c r="S10" s="45" t="s">
        <v>293</v>
      </c>
      <c r="T10" s="45" t="s">
        <v>290</v>
      </c>
      <c r="U10" s="45" t="s">
        <v>151</v>
      </c>
      <c r="V10" s="45" t="s">
        <v>210</v>
      </c>
      <c r="W10" s="45" t="s">
        <v>128</v>
      </c>
      <c r="X10" s="45" t="s">
        <v>71</v>
      </c>
      <c r="Y10" s="45" t="s">
        <v>159</v>
      </c>
      <c r="Z10" s="45" t="s">
        <v>72</v>
      </c>
      <c r="AA10" s="45" t="s">
        <v>41</v>
      </c>
      <c r="AB10" s="45" t="s">
        <v>158</v>
      </c>
      <c r="AC10" s="45" t="s">
        <v>515</v>
      </c>
      <c r="AD10" s="45" t="s">
        <v>544</v>
      </c>
      <c r="AE10" s="45" t="s">
        <v>175</v>
      </c>
      <c r="AF10" s="45" t="s">
        <v>545</v>
      </c>
      <c r="AG10" s="45" t="s">
        <v>46</v>
      </c>
      <c r="AH10" s="45" t="s">
        <v>273</v>
      </c>
      <c r="AI10" s="45" t="s">
        <v>191</v>
      </c>
      <c r="AJ10" s="45" t="s">
        <v>546</v>
      </c>
    </row>
    <row r="11" spans="1:36" ht="19.95" customHeight="1" x14ac:dyDescent="0.35">
      <c r="A11" s="41" t="s">
        <v>487</v>
      </c>
      <c r="B11" s="49" t="s">
        <v>407</v>
      </c>
      <c r="C11" s="49" t="s">
        <v>383</v>
      </c>
      <c r="D11" s="49" t="s">
        <v>349</v>
      </c>
      <c r="E11" s="49" t="s">
        <v>351</v>
      </c>
      <c r="F11" s="49" t="s">
        <v>349</v>
      </c>
      <c r="G11" s="49" t="s">
        <v>298</v>
      </c>
      <c r="H11" s="49" t="s">
        <v>404</v>
      </c>
      <c r="I11" s="49" t="s">
        <v>489</v>
      </c>
      <c r="J11" s="49" t="s">
        <v>349</v>
      </c>
      <c r="K11" s="49" t="s">
        <v>404</v>
      </c>
      <c r="L11" s="49" t="s">
        <v>404</v>
      </c>
      <c r="M11" s="49" t="s">
        <v>488</v>
      </c>
      <c r="N11" s="49" t="s">
        <v>347</v>
      </c>
      <c r="O11" s="49" t="s">
        <v>349</v>
      </c>
      <c r="P11" s="49" t="s">
        <v>407</v>
      </c>
      <c r="Q11" s="49" t="s">
        <v>349</v>
      </c>
      <c r="R11" s="49" t="s">
        <v>459</v>
      </c>
      <c r="S11" s="49" t="s">
        <v>406</v>
      </c>
      <c r="T11" s="49" t="s">
        <v>305</v>
      </c>
      <c r="U11" s="49" t="s">
        <v>408</v>
      </c>
      <c r="V11" s="49" t="s">
        <v>304</v>
      </c>
      <c r="W11" s="49" t="s">
        <v>239</v>
      </c>
      <c r="X11" s="49" t="s">
        <v>404</v>
      </c>
      <c r="Y11" s="49" t="s">
        <v>350</v>
      </c>
      <c r="Z11" s="49" t="s">
        <v>117</v>
      </c>
      <c r="AA11" s="49" t="s">
        <v>227</v>
      </c>
      <c r="AB11" s="49" t="s">
        <v>225</v>
      </c>
      <c r="AC11" s="49" t="s">
        <v>458</v>
      </c>
      <c r="AD11" s="49" t="s">
        <v>381</v>
      </c>
      <c r="AE11" s="49" t="s">
        <v>232</v>
      </c>
      <c r="AF11" s="49" t="s">
        <v>352</v>
      </c>
      <c r="AG11" s="49" t="s">
        <v>306</v>
      </c>
      <c r="AH11" s="49" t="s">
        <v>488</v>
      </c>
      <c r="AI11" s="49" t="s">
        <v>171</v>
      </c>
      <c r="AJ11" s="49" t="s">
        <v>391</v>
      </c>
    </row>
    <row r="12" spans="1:36" x14ac:dyDescent="0.3">
      <c r="B12" s="3">
        <f>((B9)+(B11))</f>
        <v>1</v>
      </c>
    </row>
  </sheetData>
  <sheetProtection algorithmName="SHA-512" hashValue="0BJAnP/zJg+Nt4HXvIv7/mTAlaTOiYleAJR/EXCx/8NLL7UZjqs9M5otVVpw/fXTibD9koVSqPO/CRPK4OG88g==" saltValue="QG1hYk+RudnVp5OdznC/OQ==" spinCount="100000" sheet="1" objects="1" scenarios="1"/>
  <mergeCells count="9">
    <mergeCell ref="R4:AB4"/>
    <mergeCell ref="AC4:AF4"/>
    <mergeCell ref="AG4:AJ4"/>
    <mergeCell ref="A3:C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960FF-2EB6-4D10-B29F-F5237E89421A}">
  <sheetPr codeName="Sheet3">
    <pageSetUpPr fitToPage="1"/>
  </sheetPr>
  <dimension ref="A1:AL30"/>
  <sheetViews>
    <sheetView showGridLines="0" workbookViewId="0"/>
  </sheetViews>
  <sheetFormatPr defaultColWidth="10.88671875" defaultRowHeight="14.4" x14ac:dyDescent="0.3"/>
  <cols>
    <col min="1" max="1" width="52" customWidth="1"/>
    <col min="2" max="38" width="20.77734375" customWidth="1"/>
  </cols>
  <sheetData>
    <row r="1" spans="1:38" ht="21" x14ac:dyDescent="0.4">
      <c r="A1" s="26" t="str">
        <f>HYPERLINK("#Contents!A1","Return to Contents")</f>
        <v>Return to Contents</v>
      </c>
    </row>
    <row r="2" spans="1:38" ht="64.8" customHeight="1" x14ac:dyDescent="0.4">
      <c r="B2" s="91" t="s">
        <v>607</v>
      </c>
      <c r="C2" s="91"/>
      <c r="D2" s="91"/>
      <c r="E2" s="91"/>
      <c r="F2" s="91"/>
      <c r="G2" s="27"/>
      <c r="H2" s="27"/>
      <c r="I2" s="27"/>
      <c r="J2" s="27"/>
      <c r="K2" s="27"/>
      <c r="L2" s="27"/>
      <c r="M2" s="27"/>
      <c r="N2" s="27"/>
      <c r="O2" s="27"/>
      <c r="P2" s="28"/>
      <c r="Q2" s="28"/>
    </row>
    <row r="3" spans="1:38" ht="77.400000000000006" customHeight="1" x14ac:dyDescent="0.4">
      <c r="A3" s="92" t="s">
        <v>575</v>
      </c>
      <c r="B3" s="92"/>
      <c r="C3" s="92"/>
      <c r="D3" s="92"/>
      <c r="E3" s="92"/>
      <c r="F3" s="29"/>
      <c r="G3" s="29"/>
      <c r="H3" s="29"/>
      <c r="I3" s="29"/>
      <c r="J3" s="29"/>
      <c r="K3" s="29"/>
      <c r="L3" s="29"/>
      <c r="M3" s="29"/>
      <c r="N3" s="29"/>
      <c r="O3" s="29"/>
      <c r="P3" s="29"/>
      <c r="Q3" s="29"/>
      <c r="R3" s="29"/>
      <c r="S3" s="29"/>
      <c r="T3" s="29"/>
      <c r="U3" s="29"/>
      <c r="V3" s="29"/>
      <c r="W3" s="29"/>
      <c r="X3" s="29"/>
      <c r="Y3" s="29"/>
      <c r="Z3" s="29"/>
      <c r="AA3" s="29"/>
      <c r="AB3" s="29"/>
      <c r="AC3" s="29"/>
      <c r="AD3" s="29"/>
      <c r="AE3" s="30"/>
      <c r="AF3" s="30"/>
      <c r="AH3" s="29"/>
    </row>
    <row r="4" spans="1:38" ht="18" customHeight="1" x14ac:dyDescent="0.3">
      <c r="A4" s="1"/>
      <c r="B4" s="31"/>
      <c r="C4" s="32"/>
      <c r="D4" s="33"/>
      <c r="E4" s="89" t="s">
        <v>197</v>
      </c>
      <c r="F4" s="90"/>
      <c r="G4" s="85" t="s">
        <v>605</v>
      </c>
      <c r="H4" s="85"/>
      <c r="I4" s="85"/>
      <c r="J4" s="85"/>
      <c r="K4" s="85"/>
      <c r="L4" s="89" t="s">
        <v>576</v>
      </c>
      <c r="M4" s="85"/>
      <c r="N4" s="90"/>
      <c r="O4" s="85" t="s">
        <v>577</v>
      </c>
      <c r="P4" s="85"/>
      <c r="Q4" s="85"/>
      <c r="R4" s="85"/>
      <c r="S4" s="85"/>
      <c r="T4" s="86" t="s">
        <v>578</v>
      </c>
      <c r="U4" s="87"/>
      <c r="V4" s="87"/>
      <c r="W4" s="87"/>
      <c r="X4" s="87"/>
      <c r="Y4" s="87"/>
      <c r="Z4" s="87"/>
      <c r="AA4" s="87"/>
      <c r="AB4" s="87"/>
      <c r="AC4" s="87"/>
      <c r="AD4" s="88"/>
      <c r="AE4" s="85" t="s">
        <v>579</v>
      </c>
      <c r="AF4" s="85"/>
      <c r="AG4" s="85"/>
      <c r="AH4" s="85"/>
      <c r="AI4" s="89" t="s">
        <v>580</v>
      </c>
      <c r="AJ4" s="85"/>
      <c r="AK4" s="85"/>
      <c r="AL4" s="90"/>
    </row>
    <row r="5" spans="1:38" ht="99.6" customHeight="1" x14ac:dyDescent="0.3">
      <c r="A5" s="34" t="s">
        <v>606</v>
      </c>
      <c r="B5" s="35" t="s">
        <v>609</v>
      </c>
      <c r="C5" s="36" t="s">
        <v>582</v>
      </c>
      <c r="D5" s="35" t="s">
        <v>583</v>
      </c>
      <c r="E5" s="37" t="s">
        <v>1</v>
      </c>
      <c r="F5" s="38" t="s">
        <v>2</v>
      </c>
      <c r="G5" s="2" t="s">
        <v>584</v>
      </c>
      <c r="H5" s="2" t="s">
        <v>585</v>
      </c>
      <c r="I5" s="2" t="s">
        <v>586</v>
      </c>
      <c r="J5" s="2" t="s">
        <v>587</v>
      </c>
      <c r="K5" s="2" t="s">
        <v>588</v>
      </c>
      <c r="L5" s="37" t="s">
        <v>589</v>
      </c>
      <c r="M5" s="2" t="s">
        <v>590</v>
      </c>
      <c r="N5" s="38" t="s">
        <v>591</v>
      </c>
      <c r="O5" s="39" t="s">
        <v>592</v>
      </c>
      <c r="P5" s="39" t="s">
        <v>593</v>
      </c>
      <c r="Q5" s="39" t="s">
        <v>594</v>
      </c>
      <c r="R5" s="39" t="s">
        <v>595</v>
      </c>
      <c r="S5" s="39" t="s">
        <v>596</v>
      </c>
      <c r="T5" s="37" t="s">
        <v>3</v>
      </c>
      <c r="U5" s="2" t="s">
        <v>4</v>
      </c>
      <c r="V5" s="2" t="s">
        <v>5</v>
      </c>
      <c r="W5" s="2" t="s">
        <v>6</v>
      </c>
      <c r="X5" s="2" t="s">
        <v>7</v>
      </c>
      <c r="Y5" s="2" t="s">
        <v>8</v>
      </c>
      <c r="Z5" s="2" t="s">
        <v>9</v>
      </c>
      <c r="AA5" s="2" t="s">
        <v>10</v>
      </c>
      <c r="AB5" s="2" t="s">
        <v>11</v>
      </c>
      <c r="AC5" s="2" t="s">
        <v>597</v>
      </c>
      <c r="AD5" s="38" t="s">
        <v>598</v>
      </c>
      <c r="AE5" s="2" t="s">
        <v>599</v>
      </c>
      <c r="AF5" s="2" t="s">
        <v>600</v>
      </c>
      <c r="AG5" s="2" t="s">
        <v>601</v>
      </c>
      <c r="AH5" s="2" t="s">
        <v>602</v>
      </c>
      <c r="AI5" s="37" t="s">
        <v>12</v>
      </c>
      <c r="AJ5" s="40" t="s">
        <v>13</v>
      </c>
      <c r="AK5" s="2" t="s">
        <v>603</v>
      </c>
      <c r="AL5" s="38" t="s">
        <v>14</v>
      </c>
    </row>
    <row r="6" spans="1:38" ht="19.95" customHeight="1" x14ac:dyDescent="0.35">
      <c r="A6" s="44" t="s">
        <v>15</v>
      </c>
      <c r="B6" s="45" t="s">
        <v>564</v>
      </c>
      <c r="C6" s="42"/>
      <c r="D6" s="43"/>
      <c r="E6" s="45" t="s">
        <v>513</v>
      </c>
      <c r="F6" s="45" t="s">
        <v>563</v>
      </c>
      <c r="G6" s="45" t="s">
        <v>469</v>
      </c>
      <c r="H6" s="45" t="s">
        <v>55</v>
      </c>
      <c r="I6" s="45" t="s">
        <v>538</v>
      </c>
      <c r="J6" s="45" t="s">
        <v>207</v>
      </c>
      <c r="K6" s="45" t="s">
        <v>562</v>
      </c>
      <c r="L6" s="45" t="s">
        <v>17</v>
      </c>
      <c r="M6" s="45" t="s">
        <v>374</v>
      </c>
      <c r="N6" s="45" t="s">
        <v>561</v>
      </c>
      <c r="O6" s="45" t="s">
        <v>293</v>
      </c>
      <c r="P6" s="45" t="s">
        <v>560</v>
      </c>
      <c r="Q6" s="45" t="s">
        <v>179</v>
      </c>
      <c r="R6" s="45" t="s">
        <v>559</v>
      </c>
      <c r="S6" s="45" t="s">
        <v>29</v>
      </c>
      <c r="T6" s="45" t="s">
        <v>524</v>
      </c>
      <c r="U6" s="45" t="s">
        <v>235</v>
      </c>
      <c r="V6" s="45" t="s">
        <v>538</v>
      </c>
      <c r="W6" s="45" t="s">
        <v>340</v>
      </c>
      <c r="X6" s="45" t="s">
        <v>386</v>
      </c>
      <c r="Y6" s="45" t="s">
        <v>209</v>
      </c>
      <c r="Z6" s="45" t="s">
        <v>409</v>
      </c>
      <c r="AA6" s="45" t="s">
        <v>96</v>
      </c>
      <c r="AB6" s="45" t="s">
        <v>40</v>
      </c>
      <c r="AC6" s="45" t="s">
        <v>71</v>
      </c>
      <c r="AD6" s="45" t="s">
        <v>181</v>
      </c>
      <c r="AE6" s="45" t="s">
        <v>420</v>
      </c>
      <c r="AF6" s="45" t="s">
        <v>204</v>
      </c>
      <c r="AG6" s="45" t="s">
        <v>162</v>
      </c>
      <c r="AH6" s="45" t="s">
        <v>394</v>
      </c>
      <c r="AI6" s="45" t="s">
        <v>522</v>
      </c>
      <c r="AJ6" s="45" t="s">
        <v>434</v>
      </c>
      <c r="AK6" s="45" t="s">
        <v>101</v>
      </c>
      <c r="AL6" s="45" t="s">
        <v>535</v>
      </c>
    </row>
    <row r="7" spans="1:38" ht="19.95" customHeight="1" x14ac:dyDescent="0.35">
      <c r="A7" s="41" t="s">
        <v>49</v>
      </c>
      <c r="B7" s="49" t="s">
        <v>558</v>
      </c>
      <c r="C7" s="46"/>
      <c r="D7" s="47"/>
      <c r="E7" s="49" t="s">
        <v>557</v>
      </c>
      <c r="F7" s="49" t="s">
        <v>556</v>
      </c>
      <c r="G7" s="49" t="s">
        <v>555</v>
      </c>
      <c r="H7" s="49" t="s">
        <v>32</v>
      </c>
      <c r="I7" s="49" t="s">
        <v>20</v>
      </c>
      <c r="J7" s="49" t="s">
        <v>474</v>
      </c>
      <c r="K7" s="49" t="s">
        <v>20</v>
      </c>
      <c r="L7" s="49" t="s">
        <v>548</v>
      </c>
      <c r="M7" s="49" t="s">
        <v>513</v>
      </c>
      <c r="N7" s="49" t="s">
        <v>400</v>
      </c>
      <c r="O7" s="49" t="s">
        <v>504</v>
      </c>
      <c r="P7" s="49" t="s">
        <v>470</v>
      </c>
      <c r="Q7" s="49" t="s">
        <v>37</v>
      </c>
      <c r="R7" s="49" t="s">
        <v>521</v>
      </c>
      <c r="S7" s="49" t="s">
        <v>547</v>
      </c>
      <c r="T7" s="49" t="s">
        <v>554</v>
      </c>
      <c r="U7" s="49" t="s">
        <v>204</v>
      </c>
      <c r="V7" s="49" t="s">
        <v>289</v>
      </c>
      <c r="W7" s="49" t="s">
        <v>150</v>
      </c>
      <c r="X7" s="49" t="s">
        <v>166</v>
      </c>
      <c r="Y7" s="49" t="s">
        <v>131</v>
      </c>
      <c r="Z7" s="49" t="s">
        <v>39</v>
      </c>
      <c r="AA7" s="49" t="s">
        <v>159</v>
      </c>
      <c r="AB7" s="49" t="s">
        <v>72</v>
      </c>
      <c r="AC7" s="49" t="s">
        <v>188</v>
      </c>
      <c r="AD7" s="49" t="s">
        <v>93</v>
      </c>
      <c r="AE7" s="49" t="s">
        <v>473</v>
      </c>
      <c r="AF7" s="49" t="s">
        <v>433</v>
      </c>
      <c r="AG7" s="49" t="s">
        <v>101</v>
      </c>
      <c r="AH7" s="49" t="s">
        <v>517</v>
      </c>
      <c r="AI7" s="49" t="s">
        <v>473</v>
      </c>
      <c r="AJ7" s="49" t="s">
        <v>524</v>
      </c>
      <c r="AK7" s="49" t="s">
        <v>134</v>
      </c>
      <c r="AL7" s="49" t="s">
        <v>17</v>
      </c>
    </row>
    <row r="8" spans="1:38" ht="19.95" customHeight="1" x14ac:dyDescent="0.35">
      <c r="A8" s="44" t="s">
        <v>3</v>
      </c>
      <c r="B8" s="45" t="s">
        <v>215</v>
      </c>
      <c r="C8" s="46">
        <f>((B8)/($B$6))</f>
        <v>0.24451097804391217</v>
      </c>
      <c r="D8" s="47"/>
      <c r="E8" s="45" t="s">
        <v>67</v>
      </c>
      <c r="F8" s="45" t="s">
        <v>31</v>
      </c>
      <c r="G8" s="45" t="s">
        <v>104</v>
      </c>
      <c r="H8" s="45" t="s">
        <v>216</v>
      </c>
      <c r="I8" s="45" t="s">
        <v>162</v>
      </c>
      <c r="J8" s="45" t="s">
        <v>74</v>
      </c>
      <c r="K8" s="45" t="s">
        <v>188</v>
      </c>
      <c r="L8" s="45" t="s">
        <v>217</v>
      </c>
      <c r="M8" s="45" t="s">
        <v>218</v>
      </c>
      <c r="N8" s="45" t="s">
        <v>219</v>
      </c>
      <c r="O8" s="45" t="s">
        <v>77</v>
      </c>
      <c r="P8" s="45" t="s">
        <v>158</v>
      </c>
      <c r="Q8" s="45" t="s">
        <v>101</v>
      </c>
      <c r="R8" s="45" t="s">
        <v>185</v>
      </c>
      <c r="S8" s="45" t="s">
        <v>154</v>
      </c>
      <c r="T8" s="45" t="s">
        <v>220</v>
      </c>
      <c r="U8" s="45" t="s">
        <v>97</v>
      </c>
      <c r="V8" s="45" t="s">
        <v>81</v>
      </c>
      <c r="W8" s="45" t="s">
        <v>90</v>
      </c>
      <c r="X8" s="45" t="s">
        <v>137</v>
      </c>
      <c r="Y8" s="45" t="s">
        <v>133</v>
      </c>
      <c r="Z8" s="45" t="s">
        <v>133</v>
      </c>
      <c r="AA8" s="45" t="s">
        <v>133</v>
      </c>
      <c r="AB8" s="45" t="s">
        <v>133</v>
      </c>
      <c r="AC8" s="45" t="s">
        <v>90</v>
      </c>
      <c r="AD8" s="45" t="s">
        <v>137</v>
      </c>
      <c r="AE8" s="45" t="s">
        <v>221</v>
      </c>
      <c r="AF8" s="45" t="s">
        <v>40</v>
      </c>
      <c r="AG8" s="45" t="s">
        <v>98</v>
      </c>
      <c r="AH8" s="45" t="s">
        <v>98</v>
      </c>
      <c r="AI8" s="45" t="s">
        <v>222</v>
      </c>
      <c r="AJ8" s="45" t="s">
        <v>129</v>
      </c>
      <c r="AK8" s="45" t="s">
        <v>160</v>
      </c>
      <c r="AL8" s="45" t="s">
        <v>160</v>
      </c>
    </row>
    <row r="9" spans="1:38" ht="19.95" customHeight="1" x14ac:dyDescent="0.35">
      <c r="A9" s="41" t="s">
        <v>553</v>
      </c>
      <c r="B9" s="49" t="s">
        <v>114</v>
      </c>
      <c r="C9" s="46"/>
      <c r="D9" s="47">
        <v>0.249</v>
      </c>
      <c r="E9" s="49" t="s">
        <v>114</v>
      </c>
      <c r="F9" s="49" t="s">
        <v>114</v>
      </c>
      <c r="G9" s="49" t="s">
        <v>106</v>
      </c>
      <c r="H9" s="49" t="s">
        <v>149</v>
      </c>
      <c r="I9" s="49" t="s">
        <v>113</v>
      </c>
      <c r="J9" s="49" t="s">
        <v>113</v>
      </c>
      <c r="K9" s="49" t="s">
        <v>167</v>
      </c>
      <c r="L9" s="49" t="s">
        <v>107</v>
      </c>
      <c r="M9" s="49" t="s">
        <v>140</v>
      </c>
      <c r="N9" s="49" t="s">
        <v>139</v>
      </c>
      <c r="O9" s="49" t="s">
        <v>109</v>
      </c>
      <c r="P9" s="49" t="s">
        <v>119</v>
      </c>
      <c r="Q9" s="49" t="s">
        <v>113</v>
      </c>
      <c r="R9" s="49" t="s">
        <v>140</v>
      </c>
      <c r="S9" s="49" t="s">
        <v>344</v>
      </c>
      <c r="T9" s="49" t="s">
        <v>489</v>
      </c>
      <c r="U9" s="49" t="s">
        <v>147</v>
      </c>
      <c r="V9" s="49" t="s">
        <v>168</v>
      </c>
      <c r="W9" s="49" t="s">
        <v>116</v>
      </c>
      <c r="X9" s="49" t="s">
        <v>148</v>
      </c>
      <c r="Y9" s="49" t="s">
        <v>120</v>
      </c>
      <c r="Z9" s="49" t="s">
        <v>144</v>
      </c>
      <c r="AA9" s="49" t="s">
        <v>146</v>
      </c>
      <c r="AB9" s="49" t="s">
        <v>119</v>
      </c>
      <c r="AC9" s="49" t="s">
        <v>116</v>
      </c>
      <c r="AD9" s="49" t="s">
        <v>170</v>
      </c>
      <c r="AE9" s="49" t="s">
        <v>295</v>
      </c>
      <c r="AF9" s="49" t="s">
        <v>182</v>
      </c>
      <c r="AG9" s="49" t="s">
        <v>119</v>
      </c>
      <c r="AH9" s="49" t="s">
        <v>120</v>
      </c>
      <c r="AI9" s="49" t="s">
        <v>379</v>
      </c>
      <c r="AJ9" s="49" t="s">
        <v>169</v>
      </c>
      <c r="AK9" s="49" t="s">
        <v>145</v>
      </c>
      <c r="AL9" s="49" t="s">
        <v>116</v>
      </c>
    </row>
    <row r="10" spans="1:38" ht="19.95" customHeight="1" x14ac:dyDescent="0.35">
      <c r="A10" s="44" t="s">
        <v>4</v>
      </c>
      <c r="B10" s="45" t="s">
        <v>64</v>
      </c>
      <c r="C10" s="46">
        <f t="shared" ref="C10" si="0">((B10)/($B$6))</f>
        <v>0.17664670658682635</v>
      </c>
      <c r="D10" s="47"/>
      <c r="E10" s="45" t="s">
        <v>128</v>
      </c>
      <c r="F10" s="45" t="s">
        <v>125</v>
      </c>
      <c r="G10" s="45" t="s">
        <v>186</v>
      </c>
      <c r="H10" s="45" t="s">
        <v>178</v>
      </c>
      <c r="I10" s="45" t="s">
        <v>92</v>
      </c>
      <c r="J10" s="45" t="s">
        <v>70</v>
      </c>
      <c r="K10" s="45" t="s">
        <v>77</v>
      </c>
      <c r="L10" s="45" t="s">
        <v>189</v>
      </c>
      <c r="M10" s="45" t="s">
        <v>194</v>
      </c>
      <c r="N10" s="45" t="s">
        <v>162</v>
      </c>
      <c r="O10" s="45" t="s">
        <v>38</v>
      </c>
      <c r="P10" s="45" t="s">
        <v>192</v>
      </c>
      <c r="Q10" s="45" t="s">
        <v>70</v>
      </c>
      <c r="R10" s="45" t="s">
        <v>38</v>
      </c>
      <c r="S10" s="45" t="s">
        <v>136</v>
      </c>
      <c r="T10" s="45" t="s">
        <v>90</v>
      </c>
      <c r="U10" s="45" t="s">
        <v>228</v>
      </c>
      <c r="V10" s="45" t="s">
        <v>90</v>
      </c>
      <c r="W10" s="45" t="s">
        <v>96</v>
      </c>
      <c r="X10" s="45" t="s">
        <v>133</v>
      </c>
      <c r="Y10" s="45" t="s">
        <v>134</v>
      </c>
      <c r="Z10" s="45" t="s">
        <v>90</v>
      </c>
      <c r="AA10" s="45" t="s">
        <v>90</v>
      </c>
      <c r="AB10" s="45" t="s">
        <v>90</v>
      </c>
      <c r="AC10" s="45" t="s">
        <v>133</v>
      </c>
      <c r="AD10" s="45" t="s">
        <v>160</v>
      </c>
      <c r="AE10" s="45" t="s">
        <v>133</v>
      </c>
      <c r="AF10" s="45" t="s">
        <v>90</v>
      </c>
      <c r="AG10" s="45" t="s">
        <v>160</v>
      </c>
      <c r="AH10" s="45" t="s">
        <v>229</v>
      </c>
      <c r="AI10" s="45" t="s">
        <v>98</v>
      </c>
      <c r="AJ10" s="45" t="s">
        <v>72</v>
      </c>
      <c r="AK10" s="45" t="s">
        <v>160</v>
      </c>
      <c r="AL10" s="45" t="s">
        <v>230</v>
      </c>
    </row>
    <row r="11" spans="1:38" ht="19.95" customHeight="1" x14ac:dyDescent="0.35">
      <c r="A11" s="41" t="s">
        <v>231</v>
      </c>
      <c r="B11" s="49" t="s">
        <v>167</v>
      </c>
      <c r="C11" s="46"/>
      <c r="D11" s="47">
        <v>0.17899999999999999</v>
      </c>
      <c r="E11" s="49" t="s">
        <v>119</v>
      </c>
      <c r="F11" s="49" t="s">
        <v>113</v>
      </c>
      <c r="G11" s="49" t="s">
        <v>172</v>
      </c>
      <c r="H11" s="49" t="s">
        <v>169</v>
      </c>
      <c r="I11" s="49" t="s">
        <v>118</v>
      </c>
      <c r="J11" s="49" t="s">
        <v>145</v>
      </c>
      <c r="K11" s="49" t="s">
        <v>139</v>
      </c>
      <c r="L11" s="49" t="s">
        <v>170</v>
      </c>
      <c r="M11" s="49" t="s">
        <v>109</v>
      </c>
      <c r="N11" s="49" t="s">
        <v>167</v>
      </c>
      <c r="O11" s="49" t="s">
        <v>107</v>
      </c>
      <c r="P11" s="49" t="s">
        <v>106</v>
      </c>
      <c r="Q11" s="49" t="s">
        <v>169</v>
      </c>
      <c r="R11" s="49" t="s">
        <v>109</v>
      </c>
      <c r="S11" s="49" t="s">
        <v>196</v>
      </c>
      <c r="T11" s="49" t="s">
        <v>116</v>
      </c>
      <c r="U11" s="49" t="s">
        <v>298</v>
      </c>
      <c r="V11" s="49" t="s">
        <v>116</v>
      </c>
      <c r="W11" s="49" t="s">
        <v>110</v>
      </c>
      <c r="X11" s="49" t="s">
        <v>120</v>
      </c>
      <c r="Y11" s="49" t="s">
        <v>172</v>
      </c>
      <c r="Z11" s="49" t="s">
        <v>116</v>
      </c>
      <c r="AA11" s="49" t="s">
        <v>116</v>
      </c>
      <c r="AB11" s="49" t="s">
        <v>116</v>
      </c>
      <c r="AC11" s="49" t="s">
        <v>146</v>
      </c>
      <c r="AD11" s="49" t="s">
        <v>148</v>
      </c>
      <c r="AE11" s="49" t="s">
        <v>116</v>
      </c>
      <c r="AF11" s="49" t="s">
        <v>116</v>
      </c>
      <c r="AG11" s="49" t="s">
        <v>173</v>
      </c>
      <c r="AH11" s="49" t="s">
        <v>224</v>
      </c>
      <c r="AI11" s="49" t="s">
        <v>120</v>
      </c>
      <c r="AJ11" s="49" t="s">
        <v>148</v>
      </c>
      <c r="AK11" s="49" t="s">
        <v>169</v>
      </c>
      <c r="AL11" s="49" t="s">
        <v>143</v>
      </c>
    </row>
    <row r="12" spans="1:38" ht="19.95" customHeight="1" x14ac:dyDescent="0.35">
      <c r="A12" s="44" t="s">
        <v>5</v>
      </c>
      <c r="B12" s="45" t="s">
        <v>150</v>
      </c>
      <c r="C12" s="46">
        <v>0.112</v>
      </c>
      <c r="D12" s="47"/>
      <c r="E12" s="45" t="s">
        <v>185</v>
      </c>
      <c r="F12" s="45" t="s">
        <v>48</v>
      </c>
      <c r="G12" s="45" t="s">
        <v>101</v>
      </c>
      <c r="H12" s="45" t="s">
        <v>233</v>
      </c>
      <c r="I12" s="45" t="s">
        <v>134</v>
      </c>
      <c r="J12" s="45" t="s">
        <v>191</v>
      </c>
      <c r="K12" s="45" t="s">
        <v>193</v>
      </c>
      <c r="L12" s="45" t="s">
        <v>189</v>
      </c>
      <c r="M12" s="45" t="s">
        <v>72</v>
      </c>
      <c r="N12" s="45" t="s">
        <v>101</v>
      </c>
      <c r="O12" s="45" t="s">
        <v>95</v>
      </c>
      <c r="P12" s="45" t="s">
        <v>153</v>
      </c>
      <c r="Q12" s="45" t="s">
        <v>41</v>
      </c>
      <c r="R12" s="45" t="s">
        <v>81</v>
      </c>
      <c r="S12" s="45" t="s">
        <v>133</v>
      </c>
      <c r="T12" s="45" t="s">
        <v>90</v>
      </c>
      <c r="U12" s="45" t="s">
        <v>90</v>
      </c>
      <c r="V12" s="45" t="s">
        <v>166</v>
      </c>
      <c r="W12" s="45" t="s">
        <v>98</v>
      </c>
      <c r="X12" s="45" t="s">
        <v>98</v>
      </c>
      <c r="Y12" s="45" t="s">
        <v>90</v>
      </c>
      <c r="Z12" s="45" t="s">
        <v>90</v>
      </c>
      <c r="AA12" s="45" t="s">
        <v>90</v>
      </c>
      <c r="AB12" s="45" t="s">
        <v>90</v>
      </c>
      <c r="AC12" s="45" t="s">
        <v>99</v>
      </c>
      <c r="AD12" s="45" t="s">
        <v>245</v>
      </c>
      <c r="AE12" s="45" t="s">
        <v>137</v>
      </c>
      <c r="AF12" s="45" t="s">
        <v>105</v>
      </c>
      <c r="AG12" s="45" t="s">
        <v>160</v>
      </c>
      <c r="AH12" s="45" t="s">
        <v>98</v>
      </c>
      <c r="AI12" s="45" t="s">
        <v>178</v>
      </c>
      <c r="AJ12" s="45" t="s">
        <v>153</v>
      </c>
      <c r="AK12" s="45" t="s">
        <v>133</v>
      </c>
      <c r="AL12" s="45" t="s">
        <v>178</v>
      </c>
    </row>
    <row r="13" spans="1:38" ht="19.95" customHeight="1" x14ac:dyDescent="0.35">
      <c r="A13" s="41" t="s">
        <v>552</v>
      </c>
      <c r="B13" s="49" t="s">
        <v>168</v>
      </c>
      <c r="C13" s="46"/>
      <c r="D13" s="47">
        <v>0.114</v>
      </c>
      <c r="E13" s="49" t="s">
        <v>169</v>
      </c>
      <c r="F13" s="49" t="s">
        <v>173</v>
      </c>
      <c r="G13" s="49" t="s">
        <v>119</v>
      </c>
      <c r="H13" s="49" t="s">
        <v>172</v>
      </c>
      <c r="I13" s="49" t="s">
        <v>148</v>
      </c>
      <c r="J13" s="49" t="s">
        <v>148</v>
      </c>
      <c r="K13" s="49" t="s">
        <v>169</v>
      </c>
      <c r="L13" s="49" t="s">
        <v>110</v>
      </c>
      <c r="M13" s="49" t="s">
        <v>146</v>
      </c>
      <c r="N13" s="49" t="s">
        <v>169</v>
      </c>
      <c r="O13" s="49" t="s">
        <v>119</v>
      </c>
      <c r="P13" s="49" t="s">
        <v>115</v>
      </c>
      <c r="Q13" s="49" t="s">
        <v>145</v>
      </c>
      <c r="R13" s="49" t="s">
        <v>148</v>
      </c>
      <c r="S13" s="49" t="s">
        <v>120</v>
      </c>
      <c r="T13" s="49" t="s">
        <v>116</v>
      </c>
      <c r="U13" s="49" t="s">
        <v>116</v>
      </c>
      <c r="V13" s="49" t="s">
        <v>239</v>
      </c>
      <c r="W13" s="49" t="s">
        <v>146</v>
      </c>
      <c r="X13" s="49" t="s">
        <v>196</v>
      </c>
      <c r="Y13" s="49" t="s">
        <v>116</v>
      </c>
      <c r="Z13" s="49" t="s">
        <v>116</v>
      </c>
      <c r="AA13" s="49" t="s">
        <v>116</v>
      </c>
      <c r="AB13" s="49" t="s">
        <v>116</v>
      </c>
      <c r="AC13" s="49" t="s">
        <v>167</v>
      </c>
      <c r="AD13" s="49" t="s">
        <v>115</v>
      </c>
      <c r="AE13" s="49" t="s">
        <v>120</v>
      </c>
      <c r="AF13" s="49" t="s">
        <v>226</v>
      </c>
      <c r="AG13" s="49" t="s">
        <v>196</v>
      </c>
      <c r="AH13" s="49" t="s">
        <v>120</v>
      </c>
      <c r="AI13" s="49" t="s">
        <v>141</v>
      </c>
      <c r="AJ13" s="49" t="s">
        <v>106</v>
      </c>
      <c r="AK13" s="49" t="s">
        <v>182</v>
      </c>
      <c r="AL13" s="49" t="s">
        <v>173</v>
      </c>
    </row>
    <row r="14" spans="1:38" ht="19.95" customHeight="1" x14ac:dyDescent="0.35">
      <c r="A14" s="44" t="s">
        <v>6</v>
      </c>
      <c r="B14" s="45" t="s">
        <v>67</v>
      </c>
      <c r="C14" s="46">
        <v>0.115</v>
      </c>
      <c r="D14" s="47"/>
      <c r="E14" s="45" t="s">
        <v>192</v>
      </c>
      <c r="F14" s="45" t="s">
        <v>86</v>
      </c>
      <c r="G14" s="45" t="s">
        <v>94</v>
      </c>
      <c r="H14" s="45" t="s">
        <v>96</v>
      </c>
      <c r="I14" s="45" t="s">
        <v>95</v>
      </c>
      <c r="J14" s="45" t="s">
        <v>94</v>
      </c>
      <c r="K14" s="45" t="s">
        <v>40</v>
      </c>
      <c r="L14" s="45" t="s">
        <v>162</v>
      </c>
      <c r="M14" s="45" t="s">
        <v>219</v>
      </c>
      <c r="N14" s="45" t="s">
        <v>233</v>
      </c>
      <c r="O14" s="45" t="s">
        <v>99</v>
      </c>
      <c r="P14" s="45" t="s">
        <v>219</v>
      </c>
      <c r="Q14" s="45" t="s">
        <v>71</v>
      </c>
      <c r="R14" s="45" t="s">
        <v>93</v>
      </c>
      <c r="S14" s="45" t="s">
        <v>152</v>
      </c>
      <c r="T14" s="45" t="s">
        <v>133</v>
      </c>
      <c r="U14" s="45" t="s">
        <v>95</v>
      </c>
      <c r="V14" s="45" t="s">
        <v>191</v>
      </c>
      <c r="W14" s="45" t="s">
        <v>177</v>
      </c>
      <c r="X14" s="45" t="s">
        <v>90</v>
      </c>
      <c r="Y14" s="45" t="s">
        <v>160</v>
      </c>
      <c r="Z14" s="45" t="s">
        <v>133</v>
      </c>
      <c r="AA14" s="45" t="s">
        <v>90</v>
      </c>
      <c r="AB14" s="45" t="s">
        <v>90</v>
      </c>
      <c r="AC14" s="45" t="s">
        <v>90</v>
      </c>
      <c r="AD14" s="45" t="s">
        <v>133</v>
      </c>
      <c r="AE14" s="45" t="s">
        <v>98</v>
      </c>
      <c r="AF14" s="45" t="s">
        <v>152</v>
      </c>
      <c r="AG14" s="45" t="s">
        <v>160</v>
      </c>
      <c r="AH14" s="45" t="s">
        <v>36</v>
      </c>
      <c r="AI14" s="45" t="s">
        <v>160</v>
      </c>
      <c r="AJ14" s="45" t="s">
        <v>101</v>
      </c>
      <c r="AK14" s="45" t="s">
        <v>133</v>
      </c>
      <c r="AL14" s="45" t="s">
        <v>174</v>
      </c>
    </row>
    <row r="15" spans="1:38" ht="19.95" customHeight="1" x14ac:dyDescent="0.35">
      <c r="A15" s="41" t="s">
        <v>238</v>
      </c>
      <c r="B15" s="49" t="s">
        <v>119</v>
      </c>
      <c r="C15" s="46"/>
      <c r="D15" s="47">
        <v>0.115</v>
      </c>
      <c r="E15" s="49" t="s">
        <v>119</v>
      </c>
      <c r="F15" s="49" t="s">
        <v>168</v>
      </c>
      <c r="G15" s="49" t="s">
        <v>168</v>
      </c>
      <c r="H15" s="49" t="s">
        <v>182</v>
      </c>
      <c r="I15" s="49" t="s">
        <v>145</v>
      </c>
      <c r="J15" s="49" t="s">
        <v>109</v>
      </c>
      <c r="K15" s="49" t="s">
        <v>141</v>
      </c>
      <c r="L15" s="49" t="s">
        <v>168</v>
      </c>
      <c r="M15" s="49" t="s">
        <v>172</v>
      </c>
      <c r="N15" s="49" t="s">
        <v>168</v>
      </c>
      <c r="O15" s="49" t="s">
        <v>146</v>
      </c>
      <c r="P15" s="49" t="s">
        <v>139</v>
      </c>
      <c r="Q15" s="49" t="s">
        <v>172</v>
      </c>
      <c r="R15" s="49" t="s">
        <v>145</v>
      </c>
      <c r="S15" s="49" t="s">
        <v>148</v>
      </c>
      <c r="T15" s="49" t="s">
        <v>120</v>
      </c>
      <c r="U15" s="49" t="s">
        <v>119</v>
      </c>
      <c r="V15" s="49" t="s">
        <v>148</v>
      </c>
      <c r="W15" s="49" t="s">
        <v>308</v>
      </c>
      <c r="X15" s="49" t="s">
        <v>116</v>
      </c>
      <c r="Y15" s="49" t="s">
        <v>147</v>
      </c>
      <c r="Z15" s="49" t="s">
        <v>196</v>
      </c>
      <c r="AA15" s="49" t="s">
        <v>116</v>
      </c>
      <c r="AB15" s="49" t="s">
        <v>116</v>
      </c>
      <c r="AC15" s="49" t="s">
        <v>120</v>
      </c>
      <c r="AD15" s="49" t="s">
        <v>144</v>
      </c>
      <c r="AE15" s="49" t="s">
        <v>120</v>
      </c>
      <c r="AF15" s="49" t="s">
        <v>148</v>
      </c>
      <c r="AG15" s="49" t="s">
        <v>196</v>
      </c>
      <c r="AH15" s="49" t="s">
        <v>114</v>
      </c>
      <c r="AI15" s="49" t="s">
        <v>116</v>
      </c>
      <c r="AJ15" s="49" t="s">
        <v>110</v>
      </c>
      <c r="AK15" s="49" t="s">
        <v>183</v>
      </c>
      <c r="AL15" s="49" t="s">
        <v>115</v>
      </c>
    </row>
    <row r="16" spans="1:38" ht="19.95" customHeight="1" x14ac:dyDescent="0.35">
      <c r="A16" s="44" t="s">
        <v>7</v>
      </c>
      <c r="B16" s="45" t="s">
        <v>240</v>
      </c>
      <c r="C16" s="46">
        <v>0.112</v>
      </c>
      <c r="D16" s="47"/>
      <c r="E16" s="45" t="s">
        <v>241</v>
      </c>
      <c r="F16" s="45" t="s">
        <v>42</v>
      </c>
      <c r="G16" s="45" t="s">
        <v>162</v>
      </c>
      <c r="H16" s="45" t="s">
        <v>191</v>
      </c>
      <c r="I16" s="45" t="s">
        <v>96</v>
      </c>
      <c r="J16" s="45" t="s">
        <v>152</v>
      </c>
      <c r="K16" s="45" t="s">
        <v>129</v>
      </c>
      <c r="L16" s="45" t="s">
        <v>87</v>
      </c>
      <c r="M16" s="45" t="s">
        <v>70</v>
      </c>
      <c r="N16" s="45" t="s">
        <v>193</v>
      </c>
      <c r="O16" s="45" t="s">
        <v>48</v>
      </c>
      <c r="P16" s="45" t="s">
        <v>98</v>
      </c>
      <c r="Q16" s="45" t="s">
        <v>72</v>
      </c>
      <c r="R16" s="45" t="s">
        <v>178</v>
      </c>
      <c r="S16" s="45" t="s">
        <v>193</v>
      </c>
      <c r="T16" s="45" t="s">
        <v>40</v>
      </c>
      <c r="U16" s="45" t="s">
        <v>90</v>
      </c>
      <c r="V16" s="45" t="s">
        <v>191</v>
      </c>
      <c r="W16" s="45" t="s">
        <v>90</v>
      </c>
      <c r="X16" s="45" t="s">
        <v>195</v>
      </c>
      <c r="Y16" s="45" t="s">
        <v>90</v>
      </c>
      <c r="Z16" s="45" t="s">
        <v>133</v>
      </c>
      <c r="AA16" s="45" t="s">
        <v>160</v>
      </c>
      <c r="AB16" s="45" t="s">
        <v>160</v>
      </c>
      <c r="AC16" s="45" t="s">
        <v>90</v>
      </c>
      <c r="AD16" s="45" t="s">
        <v>137</v>
      </c>
      <c r="AE16" s="45" t="s">
        <v>102</v>
      </c>
      <c r="AF16" s="45" t="s">
        <v>191</v>
      </c>
      <c r="AG16" s="45" t="s">
        <v>98</v>
      </c>
      <c r="AH16" s="45" t="s">
        <v>90</v>
      </c>
      <c r="AI16" s="45" t="s">
        <v>161</v>
      </c>
      <c r="AJ16" s="45" t="s">
        <v>175</v>
      </c>
      <c r="AK16" s="45" t="s">
        <v>160</v>
      </c>
      <c r="AL16" s="45" t="s">
        <v>97</v>
      </c>
    </row>
    <row r="17" spans="1:38" ht="19.95" customHeight="1" x14ac:dyDescent="0.35">
      <c r="A17" s="41" t="s">
        <v>242</v>
      </c>
      <c r="B17" s="49" t="s">
        <v>168</v>
      </c>
      <c r="C17" s="46"/>
      <c r="D17" s="47">
        <v>0.113</v>
      </c>
      <c r="E17" s="49" t="s">
        <v>172</v>
      </c>
      <c r="F17" s="49" t="s">
        <v>182</v>
      </c>
      <c r="G17" s="49" t="s">
        <v>169</v>
      </c>
      <c r="H17" s="49" t="s">
        <v>144</v>
      </c>
      <c r="I17" s="49" t="s">
        <v>168</v>
      </c>
      <c r="J17" s="49" t="s">
        <v>148</v>
      </c>
      <c r="K17" s="49" t="s">
        <v>167</v>
      </c>
      <c r="L17" s="49" t="s">
        <v>170</v>
      </c>
      <c r="M17" s="49" t="s">
        <v>148</v>
      </c>
      <c r="N17" s="49" t="s">
        <v>119</v>
      </c>
      <c r="O17" s="49" t="s">
        <v>109</v>
      </c>
      <c r="P17" s="49" t="s">
        <v>147</v>
      </c>
      <c r="Q17" s="49" t="s">
        <v>141</v>
      </c>
      <c r="R17" s="49" t="s">
        <v>172</v>
      </c>
      <c r="S17" s="49" t="s">
        <v>169</v>
      </c>
      <c r="T17" s="49" t="s">
        <v>148</v>
      </c>
      <c r="U17" s="49" t="s">
        <v>116</v>
      </c>
      <c r="V17" s="49" t="s">
        <v>173</v>
      </c>
      <c r="W17" s="49" t="s">
        <v>116</v>
      </c>
      <c r="X17" s="49" t="s">
        <v>349</v>
      </c>
      <c r="Y17" s="49" t="s">
        <v>116</v>
      </c>
      <c r="Z17" s="49" t="s">
        <v>148</v>
      </c>
      <c r="AA17" s="49" t="s">
        <v>119</v>
      </c>
      <c r="AB17" s="49" t="s">
        <v>172</v>
      </c>
      <c r="AC17" s="49" t="s">
        <v>116</v>
      </c>
      <c r="AD17" s="49" t="s">
        <v>169</v>
      </c>
      <c r="AE17" s="49" t="s">
        <v>237</v>
      </c>
      <c r="AF17" s="49" t="s">
        <v>196</v>
      </c>
      <c r="AG17" s="49" t="s">
        <v>119</v>
      </c>
      <c r="AH17" s="49" t="s">
        <v>116</v>
      </c>
      <c r="AI17" s="49" t="s">
        <v>107</v>
      </c>
      <c r="AJ17" s="49" t="s">
        <v>119</v>
      </c>
      <c r="AK17" s="49" t="s">
        <v>169</v>
      </c>
      <c r="AL17" s="49" t="s">
        <v>120</v>
      </c>
    </row>
    <row r="18" spans="1:38" ht="19.95" customHeight="1" x14ac:dyDescent="0.35">
      <c r="A18" s="44" t="s">
        <v>8</v>
      </c>
      <c r="B18" s="45" t="s">
        <v>31</v>
      </c>
      <c r="C18" s="46">
        <v>0.126</v>
      </c>
      <c r="D18" s="47"/>
      <c r="E18" s="45" t="s">
        <v>192</v>
      </c>
      <c r="F18" s="45" t="s">
        <v>156</v>
      </c>
      <c r="G18" s="45" t="s">
        <v>193</v>
      </c>
      <c r="H18" s="45" t="s">
        <v>190</v>
      </c>
      <c r="I18" s="45" t="s">
        <v>190</v>
      </c>
      <c r="J18" s="45" t="s">
        <v>187</v>
      </c>
      <c r="K18" s="45" t="s">
        <v>159</v>
      </c>
      <c r="L18" s="45" t="s">
        <v>101</v>
      </c>
      <c r="M18" s="45" t="s">
        <v>135</v>
      </c>
      <c r="N18" s="45" t="s">
        <v>233</v>
      </c>
      <c r="O18" s="45" t="s">
        <v>233</v>
      </c>
      <c r="P18" s="45" t="s">
        <v>178</v>
      </c>
      <c r="Q18" s="45" t="s">
        <v>193</v>
      </c>
      <c r="R18" s="45" t="s">
        <v>96</v>
      </c>
      <c r="S18" s="45" t="s">
        <v>233</v>
      </c>
      <c r="T18" s="45" t="s">
        <v>90</v>
      </c>
      <c r="U18" s="45" t="s">
        <v>48</v>
      </c>
      <c r="V18" s="45" t="s">
        <v>160</v>
      </c>
      <c r="W18" s="45" t="s">
        <v>137</v>
      </c>
      <c r="X18" s="45" t="s">
        <v>90</v>
      </c>
      <c r="Y18" s="45" t="s">
        <v>234</v>
      </c>
      <c r="Z18" s="45" t="s">
        <v>90</v>
      </c>
      <c r="AA18" s="45" t="s">
        <v>90</v>
      </c>
      <c r="AB18" s="45" t="s">
        <v>90</v>
      </c>
      <c r="AC18" s="45" t="s">
        <v>191</v>
      </c>
      <c r="AD18" s="45" t="s">
        <v>160</v>
      </c>
      <c r="AE18" s="45" t="s">
        <v>90</v>
      </c>
      <c r="AF18" s="45" t="s">
        <v>97</v>
      </c>
      <c r="AG18" s="45" t="s">
        <v>133</v>
      </c>
      <c r="AH18" s="45" t="s">
        <v>235</v>
      </c>
      <c r="AI18" s="45" t="s">
        <v>90</v>
      </c>
      <c r="AJ18" s="45" t="s">
        <v>136</v>
      </c>
      <c r="AK18" s="45" t="s">
        <v>97</v>
      </c>
      <c r="AL18" s="45" t="s">
        <v>67</v>
      </c>
    </row>
    <row r="19" spans="1:38" ht="19.95" customHeight="1" x14ac:dyDescent="0.35">
      <c r="A19" s="41" t="s">
        <v>236</v>
      </c>
      <c r="B19" s="49" t="s">
        <v>172</v>
      </c>
      <c r="C19" s="46"/>
      <c r="D19" s="47">
        <v>0.127</v>
      </c>
      <c r="E19" s="49" t="s">
        <v>119</v>
      </c>
      <c r="F19" s="49" t="s">
        <v>145</v>
      </c>
      <c r="G19" s="49" t="s">
        <v>183</v>
      </c>
      <c r="H19" s="49" t="s">
        <v>168</v>
      </c>
      <c r="I19" s="49" t="s">
        <v>172</v>
      </c>
      <c r="J19" s="49" t="s">
        <v>237</v>
      </c>
      <c r="K19" s="49" t="s">
        <v>182</v>
      </c>
      <c r="L19" s="49" t="s">
        <v>182</v>
      </c>
      <c r="M19" s="49" t="s">
        <v>167</v>
      </c>
      <c r="N19" s="49" t="s">
        <v>168</v>
      </c>
      <c r="O19" s="49" t="s">
        <v>172</v>
      </c>
      <c r="P19" s="49" t="s">
        <v>172</v>
      </c>
      <c r="Q19" s="49" t="s">
        <v>109</v>
      </c>
      <c r="R19" s="49" t="s">
        <v>141</v>
      </c>
      <c r="S19" s="49" t="s">
        <v>169</v>
      </c>
      <c r="T19" s="49" t="s">
        <v>116</v>
      </c>
      <c r="U19" s="49" t="s">
        <v>167</v>
      </c>
      <c r="V19" s="49" t="s">
        <v>120</v>
      </c>
      <c r="W19" s="49" t="s">
        <v>196</v>
      </c>
      <c r="X19" s="49" t="s">
        <v>116</v>
      </c>
      <c r="Y19" s="49" t="s">
        <v>457</v>
      </c>
      <c r="Z19" s="49" t="s">
        <v>116</v>
      </c>
      <c r="AA19" s="49" t="s">
        <v>116</v>
      </c>
      <c r="AB19" s="49" t="s">
        <v>116</v>
      </c>
      <c r="AC19" s="49" t="s">
        <v>140</v>
      </c>
      <c r="AD19" s="49" t="s">
        <v>148</v>
      </c>
      <c r="AE19" s="49" t="s">
        <v>116</v>
      </c>
      <c r="AF19" s="49" t="s">
        <v>147</v>
      </c>
      <c r="AG19" s="49" t="s">
        <v>144</v>
      </c>
      <c r="AH19" s="49" t="s">
        <v>124</v>
      </c>
      <c r="AI19" s="49" t="s">
        <v>116</v>
      </c>
      <c r="AJ19" s="49" t="s">
        <v>144</v>
      </c>
      <c r="AK19" s="49" t="s">
        <v>149</v>
      </c>
      <c r="AL19" s="49" t="s">
        <v>118</v>
      </c>
    </row>
    <row r="20" spans="1:38" ht="19.95" customHeight="1" x14ac:dyDescent="0.35">
      <c r="A20" s="44" t="s">
        <v>9</v>
      </c>
      <c r="B20" s="45" t="s">
        <v>187</v>
      </c>
      <c r="C20" s="46">
        <v>3.5999999999999997E-2</v>
      </c>
      <c r="D20" s="47"/>
      <c r="E20" s="45" t="s">
        <v>211</v>
      </c>
      <c r="F20" s="45" t="s">
        <v>190</v>
      </c>
      <c r="G20" s="45" t="s">
        <v>96</v>
      </c>
      <c r="H20" s="45" t="s">
        <v>72</v>
      </c>
      <c r="I20" s="45" t="s">
        <v>97</v>
      </c>
      <c r="J20" s="45" t="s">
        <v>97</v>
      </c>
      <c r="K20" s="45" t="s">
        <v>97</v>
      </c>
      <c r="L20" s="45" t="s">
        <v>81</v>
      </c>
      <c r="M20" s="45" t="s">
        <v>41</v>
      </c>
      <c r="N20" s="45" t="s">
        <v>245</v>
      </c>
      <c r="O20" s="45" t="s">
        <v>211</v>
      </c>
      <c r="P20" s="45" t="s">
        <v>136</v>
      </c>
      <c r="Q20" s="45" t="s">
        <v>160</v>
      </c>
      <c r="R20" s="45" t="s">
        <v>72</v>
      </c>
      <c r="S20" s="45" t="s">
        <v>160</v>
      </c>
      <c r="T20" s="45" t="s">
        <v>90</v>
      </c>
      <c r="U20" s="45" t="s">
        <v>90</v>
      </c>
      <c r="V20" s="45" t="s">
        <v>72</v>
      </c>
      <c r="W20" s="45" t="s">
        <v>160</v>
      </c>
      <c r="X20" s="45" t="s">
        <v>90</v>
      </c>
      <c r="Y20" s="45" t="s">
        <v>90</v>
      </c>
      <c r="Z20" s="45" t="s">
        <v>71</v>
      </c>
      <c r="AA20" s="45" t="s">
        <v>90</v>
      </c>
      <c r="AB20" s="45" t="s">
        <v>90</v>
      </c>
      <c r="AC20" s="45" t="s">
        <v>90</v>
      </c>
      <c r="AD20" s="45" t="s">
        <v>245</v>
      </c>
      <c r="AE20" s="45" t="s">
        <v>133</v>
      </c>
      <c r="AF20" s="45" t="s">
        <v>158</v>
      </c>
      <c r="AG20" s="45" t="s">
        <v>191</v>
      </c>
      <c r="AH20" s="45" t="s">
        <v>160</v>
      </c>
      <c r="AI20" s="45" t="s">
        <v>133</v>
      </c>
      <c r="AJ20" s="45" t="s">
        <v>233</v>
      </c>
      <c r="AK20" s="45" t="s">
        <v>90</v>
      </c>
      <c r="AL20" s="45" t="s">
        <v>100</v>
      </c>
    </row>
    <row r="21" spans="1:38" ht="19.95" customHeight="1" x14ac:dyDescent="0.35">
      <c r="A21" s="41" t="s">
        <v>551</v>
      </c>
      <c r="B21" s="49" t="s">
        <v>144</v>
      </c>
      <c r="C21" s="46"/>
      <c r="D21" s="47">
        <v>3.7999999999999999E-2</v>
      </c>
      <c r="E21" s="49" t="s">
        <v>144</v>
      </c>
      <c r="F21" s="49" t="s">
        <v>144</v>
      </c>
      <c r="G21" s="49" t="s">
        <v>173</v>
      </c>
      <c r="H21" s="49" t="s">
        <v>148</v>
      </c>
      <c r="I21" s="49" t="s">
        <v>147</v>
      </c>
      <c r="J21" s="49" t="s">
        <v>147</v>
      </c>
      <c r="K21" s="49" t="s">
        <v>147</v>
      </c>
      <c r="L21" s="49" t="s">
        <v>144</v>
      </c>
      <c r="M21" s="49" t="s">
        <v>196</v>
      </c>
      <c r="N21" s="49" t="s">
        <v>146</v>
      </c>
      <c r="O21" s="49" t="s">
        <v>141</v>
      </c>
      <c r="P21" s="49" t="s">
        <v>144</v>
      </c>
      <c r="Q21" s="49" t="s">
        <v>120</v>
      </c>
      <c r="R21" s="49" t="s">
        <v>196</v>
      </c>
      <c r="S21" s="49" t="s">
        <v>120</v>
      </c>
      <c r="T21" s="49" t="s">
        <v>116</v>
      </c>
      <c r="U21" s="49" t="s">
        <v>116</v>
      </c>
      <c r="V21" s="49" t="s">
        <v>182</v>
      </c>
      <c r="W21" s="49" t="s">
        <v>147</v>
      </c>
      <c r="X21" s="49" t="s">
        <v>116</v>
      </c>
      <c r="Y21" s="49" t="s">
        <v>116</v>
      </c>
      <c r="Z21" s="49" t="s">
        <v>489</v>
      </c>
      <c r="AA21" s="49" t="s">
        <v>116</v>
      </c>
      <c r="AB21" s="49" t="s">
        <v>116</v>
      </c>
      <c r="AC21" s="49" t="s">
        <v>116</v>
      </c>
      <c r="AD21" s="49" t="s">
        <v>113</v>
      </c>
      <c r="AE21" s="49" t="s">
        <v>116</v>
      </c>
      <c r="AF21" s="49" t="s">
        <v>170</v>
      </c>
      <c r="AG21" s="49" t="s">
        <v>108</v>
      </c>
      <c r="AH21" s="49" t="s">
        <v>120</v>
      </c>
      <c r="AI21" s="49" t="s">
        <v>116</v>
      </c>
      <c r="AJ21" s="49" t="s">
        <v>172</v>
      </c>
      <c r="AK21" s="49" t="s">
        <v>146</v>
      </c>
      <c r="AL21" s="49" t="s">
        <v>146</v>
      </c>
    </row>
    <row r="22" spans="1:38" ht="19.95" customHeight="1" x14ac:dyDescent="0.35">
      <c r="A22" s="44" t="s">
        <v>11</v>
      </c>
      <c r="B22" s="45" t="s">
        <v>211</v>
      </c>
      <c r="C22" s="46">
        <v>1.6E-2</v>
      </c>
      <c r="D22" s="47"/>
      <c r="E22" s="45" t="s">
        <v>100</v>
      </c>
      <c r="F22" s="45" t="s">
        <v>98</v>
      </c>
      <c r="G22" s="45" t="s">
        <v>97</v>
      </c>
      <c r="H22" s="45" t="s">
        <v>72</v>
      </c>
      <c r="I22" s="45" t="s">
        <v>90</v>
      </c>
      <c r="J22" s="45" t="s">
        <v>133</v>
      </c>
      <c r="K22" s="45" t="s">
        <v>90</v>
      </c>
      <c r="L22" s="45" t="s">
        <v>136</v>
      </c>
      <c r="M22" s="45" t="s">
        <v>99</v>
      </c>
      <c r="N22" s="45" t="s">
        <v>97</v>
      </c>
      <c r="O22" s="45" t="s">
        <v>160</v>
      </c>
      <c r="P22" s="45" t="s">
        <v>90</v>
      </c>
      <c r="Q22" s="45" t="s">
        <v>245</v>
      </c>
      <c r="R22" s="45" t="s">
        <v>133</v>
      </c>
      <c r="S22" s="45" t="s">
        <v>245</v>
      </c>
      <c r="T22" s="45" t="s">
        <v>245</v>
      </c>
      <c r="U22" s="45" t="s">
        <v>90</v>
      </c>
      <c r="V22" s="45" t="s">
        <v>90</v>
      </c>
      <c r="W22" s="45" t="s">
        <v>90</v>
      </c>
      <c r="X22" s="45" t="s">
        <v>90</v>
      </c>
      <c r="Y22" s="45" t="s">
        <v>90</v>
      </c>
      <c r="Z22" s="45" t="s">
        <v>90</v>
      </c>
      <c r="AA22" s="45" t="s">
        <v>90</v>
      </c>
      <c r="AB22" s="45" t="s">
        <v>191</v>
      </c>
      <c r="AC22" s="45" t="s">
        <v>90</v>
      </c>
      <c r="AD22" s="45" t="s">
        <v>90</v>
      </c>
      <c r="AE22" s="45" t="s">
        <v>211</v>
      </c>
      <c r="AF22" s="45" t="s">
        <v>90</v>
      </c>
      <c r="AG22" s="45" t="s">
        <v>90</v>
      </c>
      <c r="AH22" s="45" t="s">
        <v>90</v>
      </c>
      <c r="AI22" s="45" t="s">
        <v>152</v>
      </c>
      <c r="AJ22" s="45" t="s">
        <v>245</v>
      </c>
      <c r="AK22" s="45" t="s">
        <v>90</v>
      </c>
      <c r="AL22" s="45" t="s">
        <v>90</v>
      </c>
    </row>
    <row r="23" spans="1:38" ht="19.95" customHeight="1" x14ac:dyDescent="0.35">
      <c r="A23" s="41" t="s">
        <v>549</v>
      </c>
      <c r="B23" s="49" t="s">
        <v>147</v>
      </c>
      <c r="C23" s="46"/>
      <c r="D23" s="47">
        <v>1.6E-2</v>
      </c>
      <c r="E23" s="49" t="s">
        <v>146</v>
      </c>
      <c r="F23" s="49" t="s">
        <v>120</v>
      </c>
      <c r="G23" s="49" t="s">
        <v>120</v>
      </c>
      <c r="H23" s="49" t="s">
        <v>148</v>
      </c>
      <c r="I23" s="49" t="s">
        <v>116</v>
      </c>
      <c r="J23" s="49" t="s">
        <v>120</v>
      </c>
      <c r="K23" s="49" t="s">
        <v>116</v>
      </c>
      <c r="L23" s="49" t="s">
        <v>147</v>
      </c>
      <c r="M23" s="49" t="s">
        <v>147</v>
      </c>
      <c r="N23" s="49" t="s">
        <v>120</v>
      </c>
      <c r="O23" s="49" t="s">
        <v>120</v>
      </c>
      <c r="P23" s="49" t="s">
        <v>116</v>
      </c>
      <c r="Q23" s="49" t="s">
        <v>196</v>
      </c>
      <c r="R23" s="49" t="s">
        <v>116</v>
      </c>
      <c r="S23" s="49" t="s">
        <v>144</v>
      </c>
      <c r="T23" s="49" t="s">
        <v>146</v>
      </c>
      <c r="U23" s="49" t="s">
        <v>116</v>
      </c>
      <c r="V23" s="49" t="s">
        <v>116</v>
      </c>
      <c r="W23" s="49" t="s">
        <v>116</v>
      </c>
      <c r="X23" s="49" t="s">
        <v>116</v>
      </c>
      <c r="Y23" s="49" t="s">
        <v>116</v>
      </c>
      <c r="Z23" s="49" t="s">
        <v>120</v>
      </c>
      <c r="AA23" s="49" t="s">
        <v>116</v>
      </c>
      <c r="AB23" s="49" t="s">
        <v>260</v>
      </c>
      <c r="AC23" s="49" t="s">
        <v>116</v>
      </c>
      <c r="AD23" s="49" t="s">
        <v>116</v>
      </c>
      <c r="AE23" s="49" t="s">
        <v>144</v>
      </c>
      <c r="AF23" s="49" t="s">
        <v>116</v>
      </c>
      <c r="AG23" s="49" t="s">
        <v>116</v>
      </c>
      <c r="AH23" s="49" t="s">
        <v>116</v>
      </c>
      <c r="AI23" s="49" t="s">
        <v>146</v>
      </c>
      <c r="AJ23" s="49" t="s">
        <v>146</v>
      </c>
      <c r="AK23" s="49" t="s">
        <v>116</v>
      </c>
      <c r="AL23" s="49" t="s">
        <v>116</v>
      </c>
    </row>
    <row r="24" spans="1:38" ht="19.95" customHeight="1" x14ac:dyDescent="0.35">
      <c r="A24" s="44" t="s">
        <v>10</v>
      </c>
      <c r="B24" s="45" t="s">
        <v>190</v>
      </c>
      <c r="C24" s="46">
        <v>1.7999999999999999E-2</v>
      </c>
      <c r="D24" s="47"/>
      <c r="E24" s="45" t="s">
        <v>99</v>
      </c>
      <c r="F24" s="45" t="s">
        <v>211</v>
      </c>
      <c r="G24" s="45" t="s">
        <v>100</v>
      </c>
      <c r="H24" s="45" t="s">
        <v>98</v>
      </c>
      <c r="I24" s="45" t="s">
        <v>133</v>
      </c>
      <c r="J24" s="45" t="s">
        <v>133</v>
      </c>
      <c r="K24" s="45" t="s">
        <v>97</v>
      </c>
      <c r="L24" s="45" t="s">
        <v>136</v>
      </c>
      <c r="M24" s="45" t="s">
        <v>72</v>
      </c>
      <c r="N24" s="45" t="s">
        <v>160</v>
      </c>
      <c r="O24" s="45" t="s">
        <v>99</v>
      </c>
      <c r="P24" s="45" t="s">
        <v>90</v>
      </c>
      <c r="Q24" s="45" t="s">
        <v>97</v>
      </c>
      <c r="R24" s="45" t="s">
        <v>97</v>
      </c>
      <c r="S24" s="45" t="s">
        <v>134</v>
      </c>
      <c r="T24" s="45" t="s">
        <v>136</v>
      </c>
      <c r="U24" s="45" t="s">
        <v>90</v>
      </c>
      <c r="V24" s="45" t="s">
        <v>90</v>
      </c>
      <c r="W24" s="45" t="s">
        <v>90</v>
      </c>
      <c r="X24" s="45" t="s">
        <v>133</v>
      </c>
      <c r="Y24" s="45" t="s">
        <v>90</v>
      </c>
      <c r="Z24" s="45" t="s">
        <v>90</v>
      </c>
      <c r="AA24" s="45" t="s">
        <v>100</v>
      </c>
      <c r="AB24" s="45" t="s">
        <v>90</v>
      </c>
      <c r="AC24" s="45" t="s">
        <v>90</v>
      </c>
      <c r="AD24" s="45" t="s">
        <v>90</v>
      </c>
      <c r="AE24" s="45" t="s">
        <v>70</v>
      </c>
      <c r="AF24" s="45" t="s">
        <v>90</v>
      </c>
      <c r="AG24" s="45" t="s">
        <v>133</v>
      </c>
      <c r="AH24" s="45" t="s">
        <v>90</v>
      </c>
      <c r="AI24" s="45" t="s">
        <v>70</v>
      </c>
      <c r="AJ24" s="45" t="s">
        <v>133</v>
      </c>
      <c r="AK24" s="45" t="s">
        <v>90</v>
      </c>
      <c r="AL24" s="45" t="s">
        <v>90</v>
      </c>
    </row>
    <row r="25" spans="1:38" ht="19.95" customHeight="1" x14ac:dyDescent="0.35">
      <c r="A25" s="41" t="s">
        <v>550</v>
      </c>
      <c r="B25" s="49" t="s">
        <v>147</v>
      </c>
      <c r="C25" s="46"/>
      <c r="D25" s="47">
        <v>1.7000000000000001E-2</v>
      </c>
      <c r="E25" s="49" t="s">
        <v>120</v>
      </c>
      <c r="F25" s="49" t="s">
        <v>146</v>
      </c>
      <c r="G25" s="49" t="s">
        <v>196</v>
      </c>
      <c r="H25" s="49" t="s">
        <v>147</v>
      </c>
      <c r="I25" s="49" t="s">
        <v>120</v>
      </c>
      <c r="J25" s="49" t="s">
        <v>120</v>
      </c>
      <c r="K25" s="49" t="s">
        <v>147</v>
      </c>
      <c r="L25" s="49" t="s">
        <v>147</v>
      </c>
      <c r="M25" s="49" t="s">
        <v>146</v>
      </c>
      <c r="N25" s="49" t="s">
        <v>120</v>
      </c>
      <c r="O25" s="49" t="s">
        <v>146</v>
      </c>
      <c r="P25" s="49" t="s">
        <v>116</v>
      </c>
      <c r="Q25" s="49" t="s">
        <v>147</v>
      </c>
      <c r="R25" s="49" t="s">
        <v>120</v>
      </c>
      <c r="S25" s="49" t="s">
        <v>148</v>
      </c>
      <c r="T25" s="49" t="s">
        <v>146</v>
      </c>
      <c r="U25" s="49" t="s">
        <v>116</v>
      </c>
      <c r="V25" s="49" t="s">
        <v>116</v>
      </c>
      <c r="W25" s="49" t="s">
        <v>116</v>
      </c>
      <c r="X25" s="49" t="s">
        <v>120</v>
      </c>
      <c r="Y25" s="49" t="s">
        <v>116</v>
      </c>
      <c r="Z25" s="49" t="s">
        <v>116</v>
      </c>
      <c r="AA25" s="49" t="s">
        <v>457</v>
      </c>
      <c r="AB25" s="49" t="s">
        <v>116</v>
      </c>
      <c r="AC25" s="49" t="s">
        <v>116</v>
      </c>
      <c r="AD25" s="49" t="s">
        <v>116</v>
      </c>
      <c r="AE25" s="49" t="s">
        <v>148</v>
      </c>
      <c r="AF25" s="49" t="s">
        <v>116</v>
      </c>
      <c r="AG25" s="49" t="s">
        <v>147</v>
      </c>
      <c r="AH25" s="49" t="s">
        <v>116</v>
      </c>
      <c r="AI25" s="49" t="s">
        <v>148</v>
      </c>
      <c r="AJ25" s="49" t="s">
        <v>120</v>
      </c>
      <c r="AK25" s="49" t="s">
        <v>116</v>
      </c>
      <c r="AL25" s="49" t="s">
        <v>116</v>
      </c>
    </row>
    <row r="26" spans="1:38" ht="19.95" customHeight="1" x14ac:dyDescent="0.35">
      <c r="A26" s="44" t="s">
        <v>633</v>
      </c>
      <c r="B26" s="45" t="s">
        <v>94</v>
      </c>
      <c r="C26" s="46">
        <v>1.9E-2</v>
      </c>
      <c r="D26" s="47"/>
      <c r="E26" s="45" t="s">
        <v>71</v>
      </c>
      <c r="F26" s="45" t="s">
        <v>72</v>
      </c>
      <c r="G26" s="45" t="s">
        <v>137</v>
      </c>
      <c r="H26" s="45" t="s">
        <v>97</v>
      </c>
      <c r="I26" s="45" t="s">
        <v>137</v>
      </c>
      <c r="J26" s="45" t="s">
        <v>97</v>
      </c>
      <c r="K26" s="45" t="s">
        <v>81</v>
      </c>
      <c r="L26" s="45" t="s">
        <v>137</v>
      </c>
      <c r="M26" s="45" t="s">
        <v>134</v>
      </c>
      <c r="N26" s="45" t="s">
        <v>81</v>
      </c>
      <c r="O26" s="45" t="s">
        <v>160</v>
      </c>
      <c r="P26" s="45" t="s">
        <v>191</v>
      </c>
      <c r="Q26" s="45" t="s">
        <v>90</v>
      </c>
      <c r="R26" s="45" t="s">
        <v>134</v>
      </c>
      <c r="S26" s="45" t="s">
        <v>136</v>
      </c>
      <c r="T26" s="45" t="s">
        <v>245</v>
      </c>
      <c r="U26" s="45" t="s">
        <v>133</v>
      </c>
      <c r="V26" s="45" t="s">
        <v>90</v>
      </c>
      <c r="W26" s="45" t="s">
        <v>133</v>
      </c>
      <c r="X26" s="45" t="s">
        <v>90</v>
      </c>
      <c r="Y26" s="45" t="s">
        <v>90</v>
      </c>
      <c r="Z26" s="45" t="s">
        <v>90</v>
      </c>
      <c r="AA26" s="45" t="s">
        <v>90</v>
      </c>
      <c r="AB26" s="45" t="s">
        <v>90</v>
      </c>
      <c r="AC26" s="45" t="s">
        <v>159</v>
      </c>
      <c r="AD26" s="45" t="s">
        <v>98</v>
      </c>
      <c r="AE26" s="45" t="s">
        <v>245</v>
      </c>
      <c r="AF26" s="45" t="s">
        <v>191</v>
      </c>
      <c r="AG26" s="45" t="s">
        <v>191</v>
      </c>
      <c r="AH26" s="45" t="s">
        <v>98</v>
      </c>
      <c r="AI26" s="45" t="s">
        <v>100</v>
      </c>
      <c r="AJ26" s="45" t="s">
        <v>191</v>
      </c>
      <c r="AK26" s="45" t="s">
        <v>90</v>
      </c>
      <c r="AL26" s="45" t="s">
        <v>245</v>
      </c>
    </row>
    <row r="27" spans="1:38" ht="19.95" customHeight="1" x14ac:dyDescent="0.35">
      <c r="A27" s="41" t="s">
        <v>632</v>
      </c>
      <c r="B27" s="48">
        <v>0.02</v>
      </c>
      <c r="C27" s="46"/>
      <c r="D27" s="47">
        <v>0.02</v>
      </c>
      <c r="E27" s="49" t="s">
        <v>144</v>
      </c>
      <c r="F27" s="49" t="s">
        <v>147</v>
      </c>
      <c r="G27" s="49" t="s">
        <v>147</v>
      </c>
      <c r="H27" s="49" t="s">
        <v>120</v>
      </c>
      <c r="I27" s="49" t="s">
        <v>146</v>
      </c>
      <c r="J27" s="49" t="s">
        <v>147</v>
      </c>
      <c r="K27" s="49" t="s">
        <v>141</v>
      </c>
      <c r="L27" s="49" t="s">
        <v>120</v>
      </c>
      <c r="M27" s="49" t="s">
        <v>146</v>
      </c>
      <c r="N27" s="49" t="s">
        <v>148</v>
      </c>
      <c r="O27" s="49" t="s">
        <v>120</v>
      </c>
      <c r="P27" s="49" t="s">
        <v>144</v>
      </c>
      <c r="Q27" s="49" t="s">
        <v>116</v>
      </c>
      <c r="R27" s="49" t="s">
        <v>196</v>
      </c>
      <c r="S27" s="49" t="s">
        <v>144</v>
      </c>
      <c r="T27" s="49" t="s">
        <v>146</v>
      </c>
      <c r="U27" s="49" t="s">
        <v>116</v>
      </c>
      <c r="V27" s="49" t="s">
        <v>116</v>
      </c>
      <c r="W27" s="49" t="s">
        <v>120</v>
      </c>
      <c r="X27" s="49" t="s">
        <v>116</v>
      </c>
      <c r="Y27" s="49" t="s">
        <v>116</v>
      </c>
      <c r="Z27" s="49" t="s">
        <v>116</v>
      </c>
      <c r="AA27" s="49" t="s">
        <v>116</v>
      </c>
      <c r="AB27" s="49" t="s">
        <v>116</v>
      </c>
      <c r="AC27" s="49" t="s">
        <v>343</v>
      </c>
      <c r="AD27" s="49" t="s">
        <v>168</v>
      </c>
      <c r="AE27" s="49" t="s">
        <v>147</v>
      </c>
      <c r="AF27" s="49" t="s">
        <v>196</v>
      </c>
      <c r="AG27" s="49" t="s">
        <v>114</v>
      </c>
      <c r="AH27" s="49" t="s">
        <v>120</v>
      </c>
      <c r="AI27" s="49" t="s">
        <v>144</v>
      </c>
      <c r="AJ27" s="49" t="s">
        <v>144</v>
      </c>
      <c r="AK27" s="49" t="s">
        <v>116</v>
      </c>
      <c r="AL27" s="49" t="s">
        <v>147</v>
      </c>
    </row>
    <row r="28" spans="1:38" ht="18" x14ac:dyDescent="0.35">
      <c r="B28" s="3">
        <f>((B9)+(B11)+(B13)+(B15)+(B17)+(B19)+(B21)+(B23)+(B25)+(B27))</f>
        <v>1</v>
      </c>
      <c r="C28" s="50"/>
      <c r="D28" s="51"/>
    </row>
    <row r="29" spans="1:38" ht="18" x14ac:dyDescent="0.35">
      <c r="C29" s="52"/>
      <c r="D29" s="53"/>
    </row>
    <row r="30" spans="1:38" ht="18" x14ac:dyDescent="0.35">
      <c r="C30" s="52"/>
      <c r="D30" s="53"/>
    </row>
  </sheetData>
  <sheetProtection algorithmName="SHA-512" hashValue="oOT7YPms+8j8QYmYSfFQNHZKWJRrc07doj7EaeLFfkmHZJFJpOvrvy9ckrbI5A1Gn9VKWngYSWiTChPxvMR76w==" saltValue="KijBpdoz0ZhB3K9Nm/Ts1Q==" spinCount="100000" sheet="1" objects="1" scenarios="1"/>
  <mergeCells count="9">
    <mergeCell ref="O4:S4"/>
    <mergeCell ref="T4:AD4"/>
    <mergeCell ref="AE4:AH4"/>
    <mergeCell ref="AI4:AL4"/>
    <mergeCell ref="B2:F2"/>
    <mergeCell ref="A3:E3"/>
    <mergeCell ref="E4:F4"/>
    <mergeCell ref="G4:K4"/>
    <mergeCell ref="L4:N4"/>
  </mergeCells>
  <pageMargins left="0.7" right="0.7" top="0.75" bottom="0.75" header="0.3" footer="0.3"/>
  <pageSetup paperSize="9" fitToHeight="0" orientation="landscape" horizontalDpi="300" verticalDpi="300" r:id="rId1"/>
  <headerFooter scaleWithDoc="0" alignWithMargins="0">
    <oddHeader>&amp;LPoll&amp;C&amp;R</oddHeader>
    <oddFooter>&amp;LIreland Thinks&amp;C&amp;R&amp;P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35"/>
  <sheetViews>
    <sheetView showGridLines="0" workbookViewId="0"/>
  </sheetViews>
  <sheetFormatPr defaultColWidth="10.88671875" defaultRowHeight="14.4" x14ac:dyDescent="0.3"/>
  <cols>
    <col min="1" max="1" width="49.7773437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77.400000000000006" customHeight="1" x14ac:dyDescent="0.4">
      <c r="A3" s="92" t="s">
        <v>604</v>
      </c>
      <c r="B3" s="92"/>
      <c r="C3" s="92"/>
      <c r="D3" s="92"/>
      <c r="E3" s="92"/>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9.6" customHeight="1" x14ac:dyDescent="0.3">
      <c r="A5" s="34" t="s">
        <v>606</v>
      </c>
      <c r="B5" s="35" t="s">
        <v>581</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51</v>
      </c>
      <c r="D7" s="49" t="s">
        <v>198</v>
      </c>
      <c r="E7" s="49" t="s">
        <v>199</v>
      </c>
      <c r="F7" s="49" t="s">
        <v>200</v>
      </c>
      <c r="G7" s="49" t="s">
        <v>22</v>
      </c>
      <c r="H7" s="49" t="s">
        <v>55</v>
      </c>
      <c r="I7" s="49" t="s">
        <v>201</v>
      </c>
      <c r="J7" s="49" t="s">
        <v>57</v>
      </c>
      <c r="K7" s="49" t="s">
        <v>202</v>
      </c>
      <c r="L7" s="49" t="s">
        <v>203</v>
      </c>
      <c r="M7" s="49" t="s">
        <v>204</v>
      </c>
      <c r="N7" s="49" t="s">
        <v>205</v>
      </c>
      <c r="O7" s="49" t="s">
        <v>62</v>
      </c>
      <c r="P7" s="49" t="s">
        <v>206</v>
      </c>
      <c r="Q7" s="49" t="s">
        <v>207</v>
      </c>
      <c r="R7" s="49" t="s">
        <v>208</v>
      </c>
      <c r="S7" s="49" t="s">
        <v>200</v>
      </c>
      <c r="T7" s="49" t="s">
        <v>209</v>
      </c>
      <c r="U7" s="49" t="s">
        <v>67</v>
      </c>
      <c r="V7" s="49" t="s">
        <v>210</v>
      </c>
      <c r="W7" s="49" t="s">
        <v>184</v>
      </c>
      <c r="X7" s="49" t="s">
        <v>39</v>
      </c>
      <c r="Y7" s="49" t="s">
        <v>211</v>
      </c>
      <c r="Z7" s="49" t="s">
        <v>72</v>
      </c>
      <c r="AA7" s="49" t="s">
        <v>74</v>
      </c>
      <c r="AB7" s="49" t="s">
        <v>74</v>
      </c>
      <c r="AC7" s="49" t="s">
        <v>212</v>
      </c>
      <c r="AD7" s="49" t="s">
        <v>76</v>
      </c>
      <c r="AE7" s="49" t="s">
        <v>73</v>
      </c>
      <c r="AF7" s="49" t="s">
        <v>78</v>
      </c>
      <c r="AG7" s="49" t="s">
        <v>79</v>
      </c>
      <c r="AH7" s="49" t="s">
        <v>80</v>
      </c>
      <c r="AI7" s="49" t="s">
        <v>81</v>
      </c>
      <c r="AJ7" s="49" t="s">
        <v>213</v>
      </c>
    </row>
    <row r="8" spans="1:36" ht="19.95" customHeight="1" x14ac:dyDescent="0.35">
      <c r="A8" s="44" t="s">
        <v>214</v>
      </c>
      <c r="B8" s="45" t="s">
        <v>215</v>
      </c>
      <c r="C8" s="45" t="s">
        <v>67</v>
      </c>
      <c r="D8" s="45" t="s">
        <v>31</v>
      </c>
      <c r="E8" s="45" t="s">
        <v>104</v>
      </c>
      <c r="F8" s="45" t="s">
        <v>216</v>
      </c>
      <c r="G8" s="45" t="s">
        <v>162</v>
      </c>
      <c r="H8" s="45" t="s">
        <v>74</v>
      </c>
      <c r="I8" s="45" t="s">
        <v>188</v>
      </c>
      <c r="J8" s="45" t="s">
        <v>217</v>
      </c>
      <c r="K8" s="45" t="s">
        <v>218</v>
      </c>
      <c r="L8" s="45" t="s">
        <v>219</v>
      </c>
      <c r="M8" s="45" t="s">
        <v>77</v>
      </c>
      <c r="N8" s="45" t="s">
        <v>158</v>
      </c>
      <c r="O8" s="45" t="s">
        <v>101</v>
      </c>
      <c r="P8" s="45" t="s">
        <v>185</v>
      </c>
      <c r="Q8" s="45" t="s">
        <v>154</v>
      </c>
      <c r="R8" s="45" t="s">
        <v>220</v>
      </c>
      <c r="S8" s="45" t="s">
        <v>97</v>
      </c>
      <c r="T8" s="45" t="s">
        <v>81</v>
      </c>
      <c r="U8" s="45" t="s">
        <v>90</v>
      </c>
      <c r="V8" s="45" t="s">
        <v>137</v>
      </c>
      <c r="W8" s="45" t="s">
        <v>133</v>
      </c>
      <c r="X8" s="45" t="s">
        <v>133</v>
      </c>
      <c r="Y8" s="45" t="s">
        <v>133</v>
      </c>
      <c r="Z8" s="45" t="s">
        <v>133</v>
      </c>
      <c r="AA8" s="45" t="s">
        <v>90</v>
      </c>
      <c r="AB8" s="45" t="s">
        <v>137</v>
      </c>
      <c r="AC8" s="45" t="s">
        <v>221</v>
      </c>
      <c r="AD8" s="45" t="s">
        <v>40</v>
      </c>
      <c r="AE8" s="45" t="s">
        <v>98</v>
      </c>
      <c r="AF8" s="45" t="s">
        <v>98</v>
      </c>
      <c r="AG8" s="45" t="s">
        <v>222</v>
      </c>
      <c r="AH8" s="45" t="s">
        <v>129</v>
      </c>
      <c r="AI8" s="45" t="s">
        <v>160</v>
      </c>
      <c r="AJ8" s="45" t="s">
        <v>160</v>
      </c>
    </row>
    <row r="9" spans="1:36" ht="19.95" customHeight="1" x14ac:dyDescent="0.35">
      <c r="A9" s="41" t="s">
        <v>223</v>
      </c>
      <c r="B9" s="49" t="s">
        <v>113</v>
      </c>
      <c r="C9" s="49" t="s">
        <v>113</v>
      </c>
      <c r="D9" s="49" t="s">
        <v>106</v>
      </c>
      <c r="E9" s="49" t="s">
        <v>106</v>
      </c>
      <c r="F9" s="49" t="s">
        <v>123</v>
      </c>
      <c r="G9" s="49" t="s">
        <v>107</v>
      </c>
      <c r="H9" s="49" t="s">
        <v>139</v>
      </c>
      <c r="I9" s="49" t="s">
        <v>110</v>
      </c>
      <c r="J9" s="49" t="s">
        <v>139</v>
      </c>
      <c r="K9" s="49" t="s">
        <v>118</v>
      </c>
      <c r="L9" s="49" t="s">
        <v>115</v>
      </c>
      <c r="M9" s="49" t="s">
        <v>167</v>
      </c>
      <c r="N9" s="49" t="s">
        <v>168</v>
      </c>
      <c r="O9" s="49" t="s">
        <v>139</v>
      </c>
      <c r="P9" s="49" t="s">
        <v>108</v>
      </c>
      <c r="Q9" s="49" t="s">
        <v>224</v>
      </c>
      <c r="R9" s="49" t="s">
        <v>225</v>
      </c>
      <c r="S9" s="49" t="s">
        <v>120</v>
      </c>
      <c r="T9" s="49" t="s">
        <v>183</v>
      </c>
      <c r="U9" s="49" t="s">
        <v>116</v>
      </c>
      <c r="V9" s="49" t="s">
        <v>196</v>
      </c>
      <c r="W9" s="49" t="s">
        <v>120</v>
      </c>
      <c r="X9" s="49" t="s">
        <v>144</v>
      </c>
      <c r="Y9" s="49" t="s">
        <v>146</v>
      </c>
      <c r="Z9" s="49" t="s">
        <v>119</v>
      </c>
      <c r="AA9" s="49" t="s">
        <v>116</v>
      </c>
      <c r="AB9" s="49" t="s">
        <v>169</v>
      </c>
      <c r="AC9" s="49" t="s">
        <v>226</v>
      </c>
      <c r="AD9" s="49" t="s">
        <v>141</v>
      </c>
      <c r="AE9" s="49" t="s">
        <v>168</v>
      </c>
      <c r="AF9" s="49" t="s">
        <v>120</v>
      </c>
      <c r="AG9" s="49" t="s">
        <v>227</v>
      </c>
      <c r="AH9" s="49" t="s">
        <v>169</v>
      </c>
      <c r="AI9" s="49" t="s">
        <v>119</v>
      </c>
      <c r="AJ9" s="49" t="s">
        <v>116</v>
      </c>
    </row>
    <row r="10" spans="1:36" ht="19.95" customHeight="1" x14ac:dyDescent="0.35">
      <c r="A10" s="44" t="s">
        <v>4</v>
      </c>
      <c r="B10" s="45" t="s">
        <v>64</v>
      </c>
      <c r="C10" s="45" t="s">
        <v>128</v>
      </c>
      <c r="D10" s="45" t="s">
        <v>125</v>
      </c>
      <c r="E10" s="45" t="s">
        <v>186</v>
      </c>
      <c r="F10" s="45" t="s">
        <v>178</v>
      </c>
      <c r="G10" s="45" t="s">
        <v>92</v>
      </c>
      <c r="H10" s="45" t="s">
        <v>70</v>
      </c>
      <c r="I10" s="45" t="s">
        <v>77</v>
      </c>
      <c r="J10" s="45" t="s">
        <v>189</v>
      </c>
      <c r="K10" s="45" t="s">
        <v>194</v>
      </c>
      <c r="L10" s="45" t="s">
        <v>162</v>
      </c>
      <c r="M10" s="45" t="s">
        <v>38</v>
      </c>
      <c r="N10" s="45" t="s">
        <v>192</v>
      </c>
      <c r="O10" s="45" t="s">
        <v>70</v>
      </c>
      <c r="P10" s="45" t="s">
        <v>38</v>
      </c>
      <c r="Q10" s="45" t="s">
        <v>136</v>
      </c>
      <c r="R10" s="45" t="s">
        <v>90</v>
      </c>
      <c r="S10" s="45" t="s">
        <v>228</v>
      </c>
      <c r="T10" s="45" t="s">
        <v>90</v>
      </c>
      <c r="U10" s="45" t="s">
        <v>96</v>
      </c>
      <c r="V10" s="45" t="s">
        <v>133</v>
      </c>
      <c r="W10" s="45" t="s">
        <v>134</v>
      </c>
      <c r="X10" s="45" t="s">
        <v>90</v>
      </c>
      <c r="Y10" s="45" t="s">
        <v>90</v>
      </c>
      <c r="Z10" s="45" t="s">
        <v>90</v>
      </c>
      <c r="AA10" s="45" t="s">
        <v>133</v>
      </c>
      <c r="AB10" s="45" t="s">
        <v>160</v>
      </c>
      <c r="AC10" s="45" t="s">
        <v>133</v>
      </c>
      <c r="AD10" s="45" t="s">
        <v>90</v>
      </c>
      <c r="AE10" s="45" t="s">
        <v>160</v>
      </c>
      <c r="AF10" s="45" t="s">
        <v>229</v>
      </c>
      <c r="AG10" s="45" t="s">
        <v>98</v>
      </c>
      <c r="AH10" s="45" t="s">
        <v>72</v>
      </c>
      <c r="AI10" s="45" t="s">
        <v>160</v>
      </c>
      <c r="AJ10" s="45" t="s">
        <v>230</v>
      </c>
    </row>
    <row r="11" spans="1:36" ht="19.95" customHeight="1" x14ac:dyDescent="0.35">
      <c r="A11" s="41" t="s">
        <v>231</v>
      </c>
      <c r="B11" s="49" t="s">
        <v>110</v>
      </c>
      <c r="C11" s="49" t="s">
        <v>168</v>
      </c>
      <c r="D11" s="49" t="s">
        <v>107</v>
      </c>
      <c r="E11" s="49" t="s">
        <v>172</v>
      </c>
      <c r="F11" s="49" t="s">
        <v>145</v>
      </c>
      <c r="G11" s="49" t="s">
        <v>108</v>
      </c>
      <c r="H11" s="49" t="s">
        <v>172</v>
      </c>
      <c r="I11" s="49" t="s">
        <v>109</v>
      </c>
      <c r="J11" s="49" t="s">
        <v>170</v>
      </c>
      <c r="K11" s="49" t="s">
        <v>167</v>
      </c>
      <c r="L11" s="49" t="s">
        <v>110</v>
      </c>
      <c r="M11" s="49" t="s">
        <v>139</v>
      </c>
      <c r="N11" s="49" t="s">
        <v>113</v>
      </c>
      <c r="O11" s="49" t="s">
        <v>145</v>
      </c>
      <c r="P11" s="49" t="s">
        <v>110</v>
      </c>
      <c r="Q11" s="49" t="s">
        <v>196</v>
      </c>
      <c r="R11" s="49" t="s">
        <v>116</v>
      </c>
      <c r="S11" s="49" t="s">
        <v>232</v>
      </c>
      <c r="T11" s="49" t="s">
        <v>116</v>
      </c>
      <c r="U11" s="49" t="s">
        <v>170</v>
      </c>
      <c r="V11" s="49" t="s">
        <v>120</v>
      </c>
      <c r="W11" s="49" t="s">
        <v>119</v>
      </c>
      <c r="X11" s="49" t="s">
        <v>116</v>
      </c>
      <c r="Y11" s="49" t="s">
        <v>116</v>
      </c>
      <c r="Z11" s="49" t="s">
        <v>116</v>
      </c>
      <c r="AA11" s="49" t="s">
        <v>146</v>
      </c>
      <c r="AB11" s="49" t="s">
        <v>148</v>
      </c>
      <c r="AC11" s="49" t="s">
        <v>116</v>
      </c>
      <c r="AD11" s="49" t="s">
        <v>116</v>
      </c>
      <c r="AE11" s="49" t="s">
        <v>148</v>
      </c>
      <c r="AF11" s="49" t="s">
        <v>143</v>
      </c>
      <c r="AG11" s="49" t="s">
        <v>120</v>
      </c>
      <c r="AH11" s="49" t="s">
        <v>148</v>
      </c>
      <c r="AI11" s="49" t="s">
        <v>119</v>
      </c>
      <c r="AJ11" s="49" t="s">
        <v>121</v>
      </c>
    </row>
    <row r="12" spans="1:36" ht="19.95" customHeight="1" x14ac:dyDescent="0.35">
      <c r="A12" s="44" t="s">
        <v>244</v>
      </c>
      <c r="B12" s="45" t="s">
        <v>150</v>
      </c>
      <c r="C12" s="45" t="s">
        <v>185</v>
      </c>
      <c r="D12" s="45" t="s">
        <v>48</v>
      </c>
      <c r="E12" s="45" t="s">
        <v>101</v>
      </c>
      <c r="F12" s="45" t="s">
        <v>233</v>
      </c>
      <c r="G12" s="45" t="s">
        <v>134</v>
      </c>
      <c r="H12" s="45" t="s">
        <v>191</v>
      </c>
      <c r="I12" s="45" t="s">
        <v>193</v>
      </c>
      <c r="J12" s="45" t="s">
        <v>189</v>
      </c>
      <c r="K12" s="45" t="s">
        <v>72</v>
      </c>
      <c r="L12" s="45" t="s">
        <v>101</v>
      </c>
      <c r="M12" s="45" t="s">
        <v>95</v>
      </c>
      <c r="N12" s="45" t="s">
        <v>153</v>
      </c>
      <c r="O12" s="45" t="s">
        <v>41</v>
      </c>
      <c r="P12" s="45" t="s">
        <v>81</v>
      </c>
      <c r="Q12" s="45" t="s">
        <v>133</v>
      </c>
      <c r="R12" s="45" t="s">
        <v>90</v>
      </c>
      <c r="S12" s="45" t="s">
        <v>90</v>
      </c>
      <c r="T12" s="45" t="s">
        <v>166</v>
      </c>
      <c r="U12" s="45" t="s">
        <v>98</v>
      </c>
      <c r="V12" s="45" t="s">
        <v>98</v>
      </c>
      <c r="W12" s="45" t="s">
        <v>90</v>
      </c>
      <c r="X12" s="45" t="s">
        <v>90</v>
      </c>
      <c r="Y12" s="45" t="s">
        <v>90</v>
      </c>
      <c r="Z12" s="45" t="s">
        <v>90</v>
      </c>
      <c r="AA12" s="45" t="s">
        <v>99</v>
      </c>
      <c r="AB12" s="45" t="s">
        <v>245</v>
      </c>
      <c r="AC12" s="45" t="s">
        <v>137</v>
      </c>
      <c r="AD12" s="45" t="s">
        <v>105</v>
      </c>
      <c r="AE12" s="45" t="s">
        <v>160</v>
      </c>
      <c r="AF12" s="45" t="s">
        <v>98</v>
      </c>
      <c r="AG12" s="45" t="s">
        <v>178</v>
      </c>
      <c r="AH12" s="45" t="s">
        <v>153</v>
      </c>
      <c r="AI12" s="45" t="s">
        <v>133</v>
      </c>
      <c r="AJ12" s="45" t="s">
        <v>178</v>
      </c>
    </row>
    <row r="13" spans="1:36" ht="19.95" customHeight="1" x14ac:dyDescent="0.35">
      <c r="A13" s="41" t="s">
        <v>246</v>
      </c>
      <c r="B13" s="49" t="s">
        <v>183</v>
      </c>
      <c r="C13" s="49" t="s">
        <v>145</v>
      </c>
      <c r="D13" s="49" t="s">
        <v>173</v>
      </c>
      <c r="E13" s="49" t="s">
        <v>119</v>
      </c>
      <c r="F13" s="49" t="s">
        <v>119</v>
      </c>
      <c r="G13" s="49" t="s">
        <v>148</v>
      </c>
      <c r="H13" s="49" t="s">
        <v>148</v>
      </c>
      <c r="I13" s="49" t="s">
        <v>145</v>
      </c>
      <c r="J13" s="49" t="s">
        <v>170</v>
      </c>
      <c r="K13" s="49" t="s">
        <v>146</v>
      </c>
      <c r="L13" s="49" t="s">
        <v>145</v>
      </c>
      <c r="M13" s="49" t="s">
        <v>119</v>
      </c>
      <c r="N13" s="49" t="s">
        <v>109</v>
      </c>
      <c r="O13" s="49" t="s">
        <v>172</v>
      </c>
      <c r="P13" s="49" t="s">
        <v>148</v>
      </c>
      <c r="Q13" s="49" t="s">
        <v>120</v>
      </c>
      <c r="R13" s="49" t="s">
        <v>116</v>
      </c>
      <c r="S13" s="49" t="s">
        <v>116</v>
      </c>
      <c r="T13" s="49" t="s">
        <v>247</v>
      </c>
      <c r="U13" s="49" t="s">
        <v>146</v>
      </c>
      <c r="V13" s="49" t="s">
        <v>196</v>
      </c>
      <c r="W13" s="49" t="s">
        <v>116</v>
      </c>
      <c r="X13" s="49" t="s">
        <v>116</v>
      </c>
      <c r="Y13" s="49" t="s">
        <v>116</v>
      </c>
      <c r="Z13" s="49" t="s">
        <v>116</v>
      </c>
      <c r="AA13" s="49" t="s">
        <v>110</v>
      </c>
      <c r="AB13" s="49" t="s">
        <v>109</v>
      </c>
      <c r="AC13" s="49" t="s">
        <v>120</v>
      </c>
      <c r="AD13" s="49" t="s">
        <v>248</v>
      </c>
      <c r="AE13" s="49" t="s">
        <v>196</v>
      </c>
      <c r="AF13" s="49" t="s">
        <v>120</v>
      </c>
      <c r="AG13" s="49" t="s">
        <v>141</v>
      </c>
      <c r="AH13" s="49" t="s">
        <v>107</v>
      </c>
      <c r="AI13" s="49" t="s">
        <v>173</v>
      </c>
      <c r="AJ13" s="49" t="s">
        <v>173</v>
      </c>
    </row>
    <row r="14" spans="1:36" ht="19.95" customHeight="1" x14ac:dyDescent="0.35">
      <c r="A14" s="44" t="s">
        <v>6</v>
      </c>
      <c r="B14" s="45" t="s">
        <v>67</v>
      </c>
      <c r="C14" s="45" t="s">
        <v>192</v>
      </c>
      <c r="D14" s="45" t="s">
        <v>86</v>
      </c>
      <c r="E14" s="45" t="s">
        <v>94</v>
      </c>
      <c r="F14" s="45" t="s">
        <v>96</v>
      </c>
      <c r="G14" s="45" t="s">
        <v>95</v>
      </c>
      <c r="H14" s="45" t="s">
        <v>94</v>
      </c>
      <c r="I14" s="45" t="s">
        <v>40</v>
      </c>
      <c r="J14" s="45" t="s">
        <v>162</v>
      </c>
      <c r="K14" s="45" t="s">
        <v>219</v>
      </c>
      <c r="L14" s="45" t="s">
        <v>233</v>
      </c>
      <c r="M14" s="45" t="s">
        <v>99</v>
      </c>
      <c r="N14" s="45" t="s">
        <v>219</v>
      </c>
      <c r="O14" s="45" t="s">
        <v>71</v>
      </c>
      <c r="P14" s="45" t="s">
        <v>93</v>
      </c>
      <c r="Q14" s="45" t="s">
        <v>152</v>
      </c>
      <c r="R14" s="45" t="s">
        <v>133</v>
      </c>
      <c r="S14" s="45" t="s">
        <v>95</v>
      </c>
      <c r="T14" s="45" t="s">
        <v>191</v>
      </c>
      <c r="U14" s="45" t="s">
        <v>177</v>
      </c>
      <c r="V14" s="45" t="s">
        <v>90</v>
      </c>
      <c r="W14" s="45" t="s">
        <v>160</v>
      </c>
      <c r="X14" s="45" t="s">
        <v>133</v>
      </c>
      <c r="Y14" s="45" t="s">
        <v>90</v>
      </c>
      <c r="Z14" s="45" t="s">
        <v>90</v>
      </c>
      <c r="AA14" s="45" t="s">
        <v>90</v>
      </c>
      <c r="AB14" s="45" t="s">
        <v>133</v>
      </c>
      <c r="AC14" s="45" t="s">
        <v>98</v>
      </c>
      <c r="AD14" s="45" t="s">
        <v>152</v>
      </c>
      <c r="AE14" s="45" t="s">
        <v>160</v>
      </c>
      <c r="AF14" s="45" t="s">
        <v>36</v>
      </c>
      <c r="AG14" s="45" t="s">
        <v>160</v>
      </c>
      <c r="AH14" s="45" t="s">
        <v>101</v>
      </c>
      <c r="AI14" s="45" t="s">
        <v>133</v>
      </c>
      <c r="AJ14" s="45" t="s">
        <v>174</v>
      </c>
    </row>
    <row r="15" spans="1:36" ht="19.95" customHeight="1" x14ac:dyDescent="0.35">
      <c r="A15" s="41" t="s">
        <v>238</v>
      </c>
      <c r="B15" s="49" t="s">
        <v>168</v>
      </c>
      <c r="C15" s="49" t="s">
        <v>168</v>
      </c>
      <c r="D15" s="49" t="s">
        <v>168</v>
      </c>
      <c r="E15" s="49" t="s">
        <v>168</v>
      </c>
      <c r="F15" s="49" t="s">
        <v>141</v>
      </c>
      <c r="G15" s="49" t="s">
        <v>172</v>
      </c>
      <c r="H15" s="49" t="s">
        <v>110</v>
      </c>
      <c r="I15" s="49" t="s">
        <v>141</v>
      </c>
      <c r="J15" s="49" t="s">
        <v>168</v>
      </c>
      <c r="K15" s="49" t="s">
        <v>119</v>
      </c>
      <c r="L15" s="49" t="s">
        <v>168</v>
      </c>
      <c r="M15" s="49" t="s">
        <v>146</v>
      </c>
      <c r="N15" s="49" t="s">
        <v>115</v>
      </c>
      <c r="O15" s="49" t="s">
        <v>119</v>
      </c>
      <c r="P15" s="49" t="s">
        <v>172</v>
      </c>
      <c r="Q15" s="49" t="s">
        <v>148</v>
      </c>
      <c r="R15" s="49" t="s">
        <v>120</v>
      </c>
      <c r="S15" s="49" t="s">
        <v>168</v>
      </c>
      <c r="T15" s="49" t="s">
        <v>148</v>
      </c>
      <c r="U15" s="49" t="s">
        <v>239</v>
      </c>
      <c r="V15" s="49" t="s">
        <v>116</v>
      </c>
      <c r="W15" s="49" t="s">
        <v>147</v>
      </c>
      <c r="X15" s="49" t="s">
        <v>196</v>
      </c>
      <c r="Y15" s="49" t="s">
        <v>116</v>
      </c>
      <c r="Z15" s="49" t="s">
        <v>116</v>
      </c>
      <c r="AA15" s="49" t="s">
        <v>120</v>
      </c>
      <c r="AB15" s="49" t="s">
        <v>144</v>
      </c>
      <c r="AC15" s="49" t="s">
        <v>120</v>
      </c>
      <c r="AD15" s="49" t="s">
        <v>196</v>
      </c>
      <c r="AE15" s="49" t="s">
        <v>196</v>
      </c>
      <c r="AF15" s="49" t="s">
        <v>113</v>
      </c>
      <c r="AG15" s="49" t="s">
        <v>116</v>
      </c>
      <c r="AH15" s="49" t="s">
        <v>170</v>
      </c>
      <c r="AI15" s="49" t="s">
        <v>141</v>
      </c>
      <c r="AJ15" s="49" t="s">
        <v>167</v>
      </c>
    </row>
    <row r="16" spans="1:36" ht="19.95" customHeight="1" x14ac:dyDescent="0.35">
      <c r="A16" s="44" t="s">
        <v>7</v>
      </c>
      <c r="B16" s="45" t="s">
        <v>240</v>
      </c>
      <c r="C16" s="45" t="s">
        <v>241</v>
      </c>
      <c r="D16" s="45" t="s">
        <v>42</v>
      </c>
      <c r="E16" s="45" t="s">
        <v>162</v>
      </c>
      <c r="F16" s="45" t="s">
        <v>191</v>
      </c>
      <c r="G16" s="45" t="s">
        <v>96</v>
      </c>
      <c r="H16" s="45" t="s">
        <v>152</v>
      </c>
      <c r="I16" s="45" t="s">
        <v>129</v>
      </c>
      <c r="J16" s="45" t="s">
        <v>87</v>
      </c>
      <c r="K16" s="45" t="s">
        <v>70</v>
      </c>
      <c r="L16" s="45" t="s">
        <v>193</v>
      </c>
      <c r="M16" s="45" t="s">
        <v>48</v>
      </c>
      <c r="N16" s="45" t="s">
        <v>98</v>
      </c>
      <c r="O16" s="45" t="s">
        <v>72</v>
      </c>
      <c r="P16" s="45" t="s">
        <v>178</v>
      </c>
      <c r="Q16" s="45" t="s">
        <v>193</v>
      </c>
      <c r="R16" s="45" t="s">
        <v>40</v>
      </c>
      <c r="S16" s="45" t="s">
        <v>90</v>
      </c>
      <c r="T16" s="45" t="s">
        <v>191</v>
      </c>
      <c r="U16" s="45" t="s">
        <v>90</v>
      </c>
      <c r="V16" s="45" t="s">
        <v>195</v>
      </c>
      <c r="W16" s="45" t="s">
        <v>90</v>
      </c>
      <c r="X16" s="45" t="s">
        <v>133</v>
      </c>
      <c r="Y16" s="45" t="s">
        <v>160</v>
      </c>
      <c r="Z16" s="45" t="s">
        <v>160</v>
      </c>
      <c r="AA16" s="45" t="s">
        <v>90</v>
      </c>
      <c r="AB16" s="45" t="s">
        <v>137</v>
      </c>
      <c r="AC16" s="45" t="s">
        <v>102</v>
      </c>
      <c r="AD16" s="45" t="s">
        <v>191</v>
      </c>
      <c r="AE16" s="45" t="s">
        <v>98</v>
      </c>
      <c r="AF16" s="45" t="s">
        <v>90</v>
      </c>
      <c r="AG16" s="45" t="s">
        <v>161</v>
      </c>
      <c r="AH16" s="45" t="s">
        <v>175</v>
      </c>
      <c r="AI16" s="45" t="s">
        <v>160</v>
      </c>
      <c r="AJ16" s="45" t="s">
        <v>97</v>
      </c>
    </row>
    <row r="17" spans="1:36" ht="19.95" customHeight="1" x14ac:dyDescent="0.35">
      <c r="A17" s="41" t="s">
        <v>242</v>
      </c>
      <c r="B17" s="49" t="s">
        <v>168</v>
      </c>
      <c r="C17" s="49" t="s">
        <v>119</v>
      </c>
      <c r="D17" s="49" t="s">
        <v>182</v>
      </c>
      <c r="E17" s="49" t="s">
        <v>169</v>
      </c>
      <c r="F17" s="49" t="s">
        <v>144</v>
      </c>
      <c r="G17" s="49" t="s">
        <v>183</v>
      </c>
      <c r="H17" s="49" t="s">
        <v>148</v>
      </c>
      <c r="I17" s="49" t="s">
        <v>170</v>
      </c>
      <c r="J17" s="49" t="s">
        <v>169</v>
      </c>
      <c r="K17" s="49" t="s">
        <v>196</v>
      </c>
      <c r="L17" s="49" t="s">
        <v>168</v>
      </c>
      <c r="M17" s="49" t="s">
        <v>167</v>
      </c>
      <c r="N17" s="49" t="s">
        <v>147</v>
      </c>
      <c r="O17" s="49" t="s">
        <v>173</v>
      </c>
      <c r="P17" s="49" t="s">
        <v>119</v>
      </c>
      <c r="Q17" s="49" t="s">
        <v>169</v>
      </c>
      <c r="R17" s="49" t="s">
        <v>148</v>
      </c>
      <c r="S17" s="49" t="s">
        <v>116</v>
      </c>
      <c r="T17" s="49" t="s">
        <v>148</v>
      </c>
      <c r="U17" s="49" t="s">
        <v>116</v>
      </c>
      <c r="V17" s="49" t="s">
        <v>243</v>
      </c>
      <c r="W17" s="49" t="s">
        <v>116</v>
      </c>
      <c r="X17" s="49" t="s">
        <v>148</v>
      </c>
      <c r="Y17" s="49" t="s">
        <v>168</v>
      </c>
      <c r="Z17" s="49" t="s">
        <v>172</v>
      </c>
      <c r="AA17" s="49" t="s">
        <v>116</v>
      </c>
      <c r="AB17" s="49" t="s">
        <v>145</v>
      </c>
      <c r="AC17" s="49" t="s">
        <v>114</v>
      </c>
      <c r="AD17" s="49" t="s">
        <v>196</v>
      </c>
      <c r="AE17" s="49" t="s">
        <v>119</v>
      </c>
      <c r="AF17" s="49" t="s">
        <v>116</v>
      </c>
      <c r="AG17" s="49" t="s">
        <v>139</v>
      </c>
      <c r="AH17" s="49" t="s">
        <v>119</v>
      </c>
      <c r="AI17" s="49" t="s">
        <v>172</v>
      </c>
      <c r="AJ17" s="49" t="s">
        <v>120</v>
      </c>
    </row>
    <row r="18" spans="1:36" ht="19.95" customHeight="1" x14ac:dyDescent="0.35">
      <c r="A18" s="44" t="s">
        <v>8</v>
      </c>
      <c r="B18" s="45" t="s">
        <v>31</v>
      </c>
      <c r="C18" s="45" t="s">
        <v>192</v>
      </c>
      <c r="D18" s="45" t="s">
        <v>156</v>
      </c>
      <c r="E18" s="45" t="s">
        <v>193</v>
      </c>
      <c r="F18" s="45" t="s">
        <v>190</v>
      </c>
      <c r="G18" s="45" t="s">
        <v>190</v>
      </c>
      <c r="H18" s="45" t="s">
        <v>187</v>
      </c>
      <c r="I18" s="45" t="s">
        <v>159</v>
      </c>
      <c r="J18" s="45" t="s">
        <v>101</v>
      </c>
      <c r="K18" s="45" t="s">
        <v>135</v>
      </c>
      <c r="L18" s="45" t="s">
        <v>233</v>
      </c>
      <c r="M18" s="45" t="s">
        <v>233</v>
      </c>
      <c r="N18" s="45" t="s">
        <v>178</v>
      </c>
      <c r="O18" s="45" t="s">
        <v>193</v>
      </c>
      <c r="P18" s="45" t="s">
        <v>96</v>
      </c>
      <c r="Q18" s="45" t="s">
        <v>233</v>
      </c>
      <c r="R18" s="45" t="s">
        <v>90</v>
      </c>
      <c r="S18" s="45" t="s">
        <v>48</v>
      </c>
      <c r="T18" s="45" t="s">
        <v>160</v>
      </c>
      <c r="U18" s="45" t="s">
        <v>137</v>
      </c>
      <c r="V18" s="45" t="s">
        <v>90</v>
      </c>
      <c r="W18" s="45" t="s">
        <v>234</v>
      </c>
      <c r="X18" s="45" t="s">
        <v>90</v>
      </c>
      <c r="Y18" s="45" t="s">
        <v>90</v>
      </c>
      <c r="Z18" s="45" t="s">
        <v>90</v>
      </c>
      <c r="AA18" s="45" t="s">
        <v>191</v>
      </c>
      <c r="AB18" s="45" t="s">
        <v>160</v>
      </c>
      <c r="AC18" s="45" t="s">
        <v>90</v>
      </c>
      <c r="AD18" s="45" t="s">
        <v>97</v>
      </c>
      <c r="AE18" s="45" t="s">
        <v>133</v>
      </c>
      <c r="AF18" s="45" t="s">
        <v>235</v>
      </c>
      <c r="AG18" s="45" t="s">
        <v>90</v>
      </c>
      <c r="AH18" s="45" t="s">
        <v>136</v>
      </c>
      <c r="AI18" s="45" t="s">
        <v>97</v>
      </c>
      <c r="AJ18" s="45" t="s">
        <v>67</v>
      </c>
    </row>
    <row r="19" spans="1:36" ht="19.95" customHeight="1" x14ac:dyDescent="0.35">
      <c r="A19" s="41" t="s">
        <v>236</v>
      </c>
      <c r="B19" s="49" t="s">
        <v>119</v>
      </c>
      <c r="C19" s="49" t="s">
        <v>168</v>
      </c>
      <c r="D19" s="49" t="s">
        <v>172</v>
      </c>
      <c r="E19" s="49" t="s">
        <v>183</v>
      </c>
      <c r="F19" s="49" t="s">
        <v>183</v>
      </c>
      <c r="G19" s="49" t="s">
        <v>119</v>
      </c>
      <c r="H19" s="49" t="s">
        <v>106</v>
      </c>
      <c r="I19" s="49" t="s">
        <v>141</v>
      </c>
      <c r="J19" s="49" t="s">
        <v>182</v>
      </c>
      <c r="K19" s="49" t="s">
        <v>110</v>
      </c>
      <c r="L19" s="49" t="s">
        <v>168</v>
      </c>
      <c r="M19" s="49" t="s">
        <v>119</v>
      </c>
      <c r="N19" s="49" t="s">
        <v>119</v>
      </c>
      <c r="O19" s="49" t="s">
        <v>110</v>
      </c>
      <c r="P19" s="49" t="s">
        <v>173</v>
      </c>
      <c r="Q19" s="49" t="s">
        <v>169</v>
      </c>
      <c r="R19" s="49" t="s">
        <v>116</v>
      </c>
      <c r="S19" s="49" t="s">
        <v>110</v>
      </c>
      <c r="T19" s="49" t="s">
        <v>120</v>
      </c>
      <c r="U19" s="49" t="s">
        <v>196</v>
      </c>
      <c r="V19" s="49" t="s">
        <v>116</v>
      </c>
      <c r="W19" s="49" t="s">
        <v>225</v>
      </c>
      <c r="X19" s="49" t="s">
        <v>116</v>
      </c>
      <c r="Y19" s="49" t="s">
        <v>116</v>
      </c>
      <c r="Z19" s="49" t="s">
        <v>116</v>
      </c>
      <c r="AA19" s="49" t="s">
        <v>108</v>
      </c>
      <c r="AB19" s="49" t="s">
        <v>196</v>
      </c>
      <c r="AC19" s="49" t="s">
        <v>116</v>
      </c>
      <c r="AD19" s="49" t="s">
        <v>147</v>
      </c>
      <c r="AE19" s="49" t="s">
        <v>144</v>
      </c>
      <c r="AF19" s="49" t="s">
        <v>118</v>
      </c>
      <c r="AG19" s="49" t="s">
        <v>116</v>
      </c>
      <c r="AH19" s="49" t="s">
        <v>144</v>
      </c>
      <c r="AI19" s="49" t="s">
        <v>108</v>
      </c>
      <c r="AJ19" s="49" t="s">
        <v>237</v>
      </c>
    </row>
    <row r="20" spans="1:36" ht="19.95" customHeight="1" x14ac:dyDescent="0.35">
      <c r="A20" s="44" t="s">
        <v>249</v>
      </c>
      <c r="B20" s="45" t="s">
        <v>187</v>
      </c>
      <c r="C20" s="45" t="s">
        <v>211</v>
      </c>
      <c r="D20" s="45" t="s">
        <v>190</v>
      </c>
      <c r="E20" s="45" t="s">
        <v>96</v>
      </c>
      <c r="F20" s="45" t="s">
        <v>72</v>
      </c>
      <c r="G20" s="45" t="s">
        <v>97</v>
      </c>
      <c r="H20" s="45" t="s">
        <v>97</v>
      </c>
      <c r="I20" s="45" t="s">
        <v>97</v>
      </c>
      <c r="J20" s="45" t="s">
        <v>81</v>
      </c>
      <c r="K20" s="45" t="s">
        <v>41</v>
      </c>
      <c r="L20" s="45" t="s">
        <v>245</v>
      </c>
      <c r="M20" s="45" t="s">
        <v>211</v>
      </c>
      <c r="N20" s="45" t="s">
        <v>136</v>
      </c>
      <c r="O20" s="45" t="s">
        <v>160</v>
      </c>
      <c r="P20" s="45" t="s">
        <v>72</v>
      </c>
      <c r="Q20" s="45" t="s">
        <v>160</v>
      </c>
      <c r="R20" s="45" t="s">
        <v>90</v>
      </c>
      <c r="S20" s="45" t="s">
        <v>90</v>
      </c>
      <c r="T20" s="45" t="s">
        <v>72</v>
      </c>
      <c r="U20" s="45" t="s">
        <v>160</v>
      </c>
      <c r="V20" s="45" t="s">
        <v>90</v>
      </c>
      <c r="W20" s="45" t="s">
        <v>90</v>
      </c>
      <c r="X20" s="45" t="s">
        <v>71</v>
      </c>
      <c r="Y20" s="45" t="s">
        <v>90</v>
      </c>
      <c r="Z20" s="45" t="s">
        <v>90</v>
      </c>
      <c r="AA20" s="45" t="s">
        <v>90</v>
      </c>
      <c r="AB20" s="45" t="s">
        <v>245</v>
      </c>
      <c r="AC20" s="45" t="s">
        <v>133</v>
      </c>
      <c r="AD20" s="45" t="s">
        <v>158</v>
      </c>
      <c r="AE20" s="45" t="s">
        <v>191</v>
      </c>
      <c r="AF20" s="45" t="s">
        <v>160</v>
      </c>
      <c r="AG20" s="45" t="s">
        <v>133</v>
      </c>
      <c r="AH20" s="45" t="s">
        <v>233</v>
      </c>
      <c r="AI20" s="45" t="s">
        <v>90</v>
      </c>
      <c r="AJ20" s="45" t="s">
        <v>100</v>
      </c>
    </row>
    <row r="21" spans="1:36" ht="19.95" customHeight="1" x14ac:dyDescent="0.35">
      <c r="A21" s="41" t="s">
        <v>250</v>
      </c>
      <c r="B21" s="49" t="s">
        <v>144</v>
      </c>
      <c r="C21" s="49" t="s">
        <v>146</v>
      </c>
      <c r="D21" s="49" t="s">
        <v>144</v>
      </c>
      <c r="E21" s="49" t="s">
        <v>173</v>
      </c>
      <c r="F21" s="49" t="s">
        <v>148</v>
      </c>
      <c r="G21" s="49" t="s">
        <v>147</v>
      </c>
      <c r="H21" s="49" t="s">
        <v>147</v>
      </c>
      <c r="I21" s="49" t="s">
        <v>120</v>
      </c>
      <c r="J21" s="49" t="s">
        <v>146</v>
      </c>
      <c r="K21" s="49" t="s">
        <v>196</v>
      </c>
      <c r="L21" s="49" t="s">
        <v>146</v>
      </c>
      <c r="M21" s="49" t="s">
        <v>141</v>
      </c>
      <c r="N21" s="49" t="s">
        <v>146</v>
      </c>
      <c r="O21" s="49" t="s">
        <v>120</v>
      </c>
      <c r="P21" s="49" t="s">
        <v>196</v>
      </c>
      <c r="Q21" s="49" t="s">
        <v>120</v>
      </c>
      <c r="R21" s="49" t="s">
        <v>116</v>
      </c>
      <c r="S21" s="49" t="s">
        <v>116</v>
      </c>
      <c r="T21" s="49" t="s">
        <v>141</v>
      </c>
      <c r="U21" s="49" t="s">
        <v>147</v>
      </c>
      <c r="V21" s="49" t="s">
        <v>116</v>
      </c>
      <c r="W21" s="49" t="s">
        <v>116</v>
      </c>
      <c r="X21" s="49" t="s">
        <v>243</v>
      </c>
      <c r="Y21" s="49" t="s">
        <v>116</v>
      </c>
      <c r="Z21" s="49" t="s">
        <v>116</v>
      </c>
      <c r="AA21" s="49" t="s">
        <v>116</v>
      </c>
      <c r="AB21" s="49" t="s">
        <v>139</v>
      </c>
      <c r="AC21" s="49" t="s">
        <v>116</v>
      </c>
      <c r="AD21" s="49" t="s">
        <v>169</v>
      </c>
      <c r="AE21" s="49" t="s">
        <v>114</v>
      </c>
      <c r="AF21" s="49" t="s">
        <v>120</v>
      </c>
      <c r="AG21" s="49" t="s">
        <v>116</v>
      </c>
      <c r="AH21" s="49" t="s">
        <v>119</v>
      </c>
      <c r="AI21" s="49" t="s">
        <v>147</v>
      </c>
      <c r="AJ21" s="49" t="s">
        <v>146</v>
      </c>
    </row>
    <row r="22" spans="1:36" ht="19.95" customHeight="1" x14ac:dyDescent="0.35">
      <c r="A22" s="44" t="s">
        <v>258</v>
      </c>
      <c r="B22" s="45" t="s">
        <v>211</v>
      </c>
      <c r="C22" s="45" t="s">
        <v>100</v>
      </c>
      <c r="D22" s="45" t="s">
        <v>98</v>
      </c>
      <c r="E22" s="45" t="s">
        <v>97</v>
      </c>
      <c r="F22" s="45" t="s">
        <v>72</v>
      </c>
      <c r="G22" s="45" t="s">
        <v>90</v>
      </c>
      <c r="H22" s="45" t="s">
        <v>133</v>
      </c>
      <c r="I22" s="45" t="s">
        <v>90</v>
      </c>
      <c r="J22" s="45" t="s">
        <v>136</v>
      </c>
      <c r="K22" s="45" t="s">
        <v>99</v>
      </c>
      <c r="L22" s="45" t="s">
        <v>97</v>
      </c>
      <c r="M22" s="45" t="s">
        <v>160</v>
      </c>
      <c r="N22" s="45" t="s">
        <v>90</v>
      </c>
      <c r="O22" s="45" t="s">
        <v>245</v>
      </c>
      <c r="P22" s="45" t="s">
        <v>133</v>
      </c>
      <c r="Q22" s="45" t="s">
        <v>245</v>
      </c>
      <c r="R22" s="45" t="s">
        <v>245</v>
      </c>
      <c r="S22" s="45" t="s">
        <v>90</v>
      </c>
      <c r="T22" s="45" t="s">
        <v>90</v>
      </c>
      <c r="U22" s="45" t="s">
        <v>90</v>
      </c>
      <c r="V22" s="45" t="s">
        <v>90</v>
      </c>
      <c r="W22" s="45" t="s">
        <v>90</v>
      </c>
      <c r="X22" s="45" t="s">
        <v>90</v>
      </c>
      <c r="Y22" s="45" t="s">
        <v>90</v>
      </c>
      <c r="Z22" s="45" t="s">
        <v>191</v>
      </c>
      <c r="AA22" s="45" t="s">
        <v>90</v>
      </c>
      <c r="AB22" s="45" t="s">
        <v>90</v>
      </c>
      <c r="AC22" s="45" t="s">
        <v>211</v>
      </c>
      <c r="AD22" s="45" t="s">
        <v>90</v>
      </c>
      <c r="AE22" s="45" t="s">
        <v>90</v>
      </c>
      <c r="AF22" s="45" t="s">
        <v>90</v>
      </c>
      <c r="AG22" s="45" t="s">
        <v>152</v>
      </c>
      <c r="AH22" s="45" t="s">
        <v>245</v>
      </c>
      <c r="AI22" s="45" t="s">
        <v>90</v>
      </c>
      <c r="AJ22" s="45" t="s">
        <v>90</v>
      </c>
    </row>
    <row r="23" spans="1:36" ht="19.95" customHeight="1" x14ac:dyDescent="0.35">
      <c r="A23" s="41" t="s">
        <v>259</v>
      </c>
      <c r="B23" s="49" t="s">
        <v>147</v>
      </c>
      <c r="C23" s="49" t="s">
        <v>146</v>
      </c>
      <c r="D23" s="49" t="s">
        <v>120</v>
      </c>
      <c r="E23" s="49" t="s">
        <v>120</v>
      </c>
      <c r="F23" s="49" t="s">
        <v>148</v>
      </c>
      <c r="G23" s="49" t="s">
        <v>116</v>
      </c>
      <c r="H23" s="49" t="s">
        <v>120</v>
      </c>
      <c r="I23" s="49" t="s">
        <v>116</v>
      </c>
      <c r="J23" s="49" t="s">
        <v>147</v>
      </c>
      <c r="K23" s="49" t="s">
        <v>120</v>
      </c>
      <c r="L23" s="49" t="s">
        <v>120</v>
      </c>
      <c r="M23" s="49" t="s">
        <v>120</v>
      </c>
      <c r="N23" s="49" t="s">
        <v>116</v>
      </c>
      <c r="O23" s="49" t="s">
        <v>196</v>
      </c>
      <c r="P23" s="49" t="s">
        <v>116</v>
      </c>
      <c r="Q23" s="49" t="s">
        <v>144</v>
      </c>
      <c r="R23" s="49" t="s">
        <v>146</v>
      </c>
      <c r="S23" s="49" t="s">
        <v>116</v>
      </c>
      <c r="T23" s="49" t="s">
        <v>116</v>
      </c>
      <c r="U23" s="49" t="s">
        <v>116</v>
      </c>
      <c r="V23" s="49" t="s">
        <v>116</v>
      </c>
      <c r="W23" s="49" t="s">
        <v>116</v>
      </c>
      <c r="X23" s="49" t="s">
        <v>120</v>
      </c>
      <c r="Y23" s="49" t="s">
        <v>116</v>
      </c>
      <c r="Z23" s="49" t="s">
        <v>260</v>
      </c>
      <c r="AA23" s="49" t="s">
        <v>116</v>
      </c>
      <c r="AB23" s="49" t="s">
        <v>116</v>
      </c>
      <c r="AC23" s="49" t="s">
        <v>144</v>
      </c>
      <c r="AD23" s="49" t="s">
        <v>116</v>
      </c>
      <c r="AE23" s="49" t="s">
        <v>116</v>
      </c>
      <c r="AF23" s="49" t="s">
        <v>116</v>
      </c>
      <c r="AG23" s="49" t="s">
        <v>146</v>
      </c>
      <c r="AH23" s="49" t="s">
        <v>146</v>
      </c>
      <c r="AI23" s="49" t="s">
        <v>116</v>
      </c>
      <c r="AJ23" s="49" t="s">
        <v>116</v>
      </c>
    </row>
    <row r="24" spans="1:36" ht="19.95" customHeight="1" x14ac:dyDescent="0.35">
      <c r="A24" s="44" t="s">
        <v>253</v>
      </c>
      <c r="B24" s="45" t="s">
        <v>190</v>
      </c>
      <c r="C24" s="45" t="s">
        <v>99</v>
      </c>
      <c r="D24" s="45" t="s">
        <v>211</v>
      </c>
      <c r="E24" s="45" t="s">
        <v>100</v>
      </c>
      <c r="F24" s="45" t="s">
        <v>98</v>
      </c>
      <c r="G24" s="45" t="s">
        <v>133</v>
      </c>
      <c r="H24" s="45" t="s">
        <v>133</v>
      </c>
      <c r="I24" s="45" t="s">
        <v>97</v>
      </c>
      <c r="J24" s="45" t="s">
        <v>136</v>
      </c>
      <c r="K24" s="45" t="s">
        <v>72</v>
      </c>
      <c r="L24" s="45" t="s">
        <v>160</v>
      </c>
      <c r="M24" s="45" t="s">
        <v>99</v>
      </c>
      <c r="N24" s="45" t="s">
        <v>90</v>
      </c>
      <c r="O24" s="45" t="s">
        <v>97</v>
      </c>
      <c r="P24" s="45" t="s">
        <v>97</v>
      </c>
      <c r="Q24" s="45" t="s">
        <v>134</v>
      </c>
      <c r="R24" s="45" t="s">
        <v>136</v>
      </c>
      <c r="S24" s="45" t="s">
        <v>90</v>
      </c>
      <c r="T24" s="45" t="s">
        <v>90</v>
      </c>
      <c r="U24" s="45" t="s">
        <v>90</v>
      </c>
      <c r="V24" s="45" t="s">
        <v>133</v>
      </c>
      <c r="W24" s="45" t="s">
        <v>90</v>
      </c>
      <c r="X24" s="45" t="s">
        <v>90</v>
      </c>
      <c r="Y24" s="45" t="s">
        <v>100</v>
      </c>
      <c r="Z24" s="45" t="s">
        <v>90</v>
      </c>
      <c r="AA24" s="45" t="s">
        <v>90</v>
      </c>
      <c r="AB24" s="45" t="s">
        <v>90</v>
      </c>
      <c r="AC24" s="45" t="s">
        <v>70</v>
      </c>
      <c r="AD24" s="45" t="s">
        <v>90</v>
      </c>
      <c r="AE24" s="45" t="s">
        <v>133</v>
      </c>
      <c r="AF24" s="45" t="s">
        <v>90</v>
      </c>
      <c r="AG24" s="45" t="s">
        <v>70</v>
      </c>
      <c r="AH24" s="45" t="s">
        <v>133</v>
      </c>
      <c r="AI24" s="45" t="s">
        <v>90</v>
      </c>
      <c r="AJ24" s="45" t="s">
        <v>90</v>
      </c>
    </row>
    <row r="25" spans="1:36" ht="19.95" customHeight="1" x14ac:dyDescent="0.35">
      <c r="A25" s="41" t="s">
        <v>254</v>
      </c>
      <c r="B25" s="49" t="s">
        <v>147</v>
      </c>
      <c r="C25" s="49" t="s">
        <v>120</v>
      </c>
      <c r="D25" s="49" t="s">
        <v>146</v>
      </c>
      <c r="E25" s="49" t="s">
        <v>196</v>
      </c>
      <c r="F25" s="49" t="s">
        <v>147</v>
      </c>
      <c r="G25" s="49" t="s">
        <v>120</v>
      </c>
      <c r="H25" s="49" t="s">
        <v>120</v>
      </c>
      <c r="I25" s="49" t="s">
        <v>120</v>
      </c>
      <c r="J25" s="49" t="s">
        <v>147</v>
      </c>
      <c r="K25" s="49" t="s">
        <v>146</v>
      </c>
      <c r="L25" s="49" t="s">
        <v>120</v>
      </c>
      <c r="M25" s="49" t="s">
        <v>146</v>
      </c>
      <c r="N25" s="49" t="s">
        <v>116</v>
      </c>
      <c r="O25" s="49" t="s">
        <v>147</v>
      </c>
      <c r="P25" s="49" t="s">
        <v>120</v>
      </c>
      <c r="Q25" s="49" t="s">
        <v>148</v>
      </c>
      <c r="R25" s="49" t="s">
        <v>146</v>
      </c>
      <c r="S25" s="49" t="s">
        <v>116</v>
      </c>
      <c r="T25" s="49" t="s">
        <v>116</v>
      </c>
      <c r="U25" s="49" t="s">
        <v>116</v>
      </c>
      <c r="V25" s="49" t="s">
        <v>120</v>
      </c>
      <c r="W25" s="49" t="s">
        <v>116</v>
      </c>
      <c r="X25" s="49" t="s">
        <v>116</v>
      </c>
      <c r="Y25" s="49" t="s">
        <v>255</v>
      </c>
      <c r="Z25" s="49" t="s">
        <v>116</v>
      </c>
      <c r="AA25" s="49" t="s">
        <v>116</v>
      </c>
      <c r="AB25" s="49" t="s">
        <v>116</v>
      </c>
      <c r="AC25" s="49" t="s">
        <v>148</v>
      </c>
      <c r="AD25" s="49" t="s">
        <v>116</v>
      </c>
      <c r="AE25" s="49" t="s">
        <v>147</v>
      </c>
      <c r="AF25" s="49" t="s">
        <v>116</v>
      </c>
      <c r="AG25" s="49" t="s">
        <v>148</v>
      </c>
      <c r="AH25" s="49" t="s">
        <v>120</v>
      </c>
      <c r="AI25" s="49" t="s">
        <v>116</v>
      </c>
      <c r="AJ25" s="49" t="s">
        <v>116</v>
      </c>
    </row>
    <row r="26" spans="1:36" ht="19.95" customHeight="1" x14ac:dyDescent="0.35">
      <c r="A26" s="44" t="s">
        <v>261</v>
      </c>
      <c r="B26" s="45" t="s">
        <v>100</v>
      </c>
      <c r="C26" s="45" t="s">
        <v>152</v>
      </c>
      <c r="D26" s="45" t="s">
        <v>97</v>
      </c>
      <c r="E26" s="45" t="s">
        <v>133</v>
      </c>
      <c r="F26" s="45" t="s">
        <v>90</v>
      </c>
      <c r="G26" s="45" t="s">
        <v>98</v>
      </c>
      <c r="H26" s="45" t="s">
        <v>90</v>
      </c>
      <c r="I26" s="45" t="s">
        <v>136</v>
      </c>
      <c r="J26" s="45" t="s">
        <v>160</v>
      </c>
      <c r="K26" s="45" t="s">
        <v>97</v>
      </c>
      <c r="L26" s="45" t="s">
        <v>136</v>
      </c>
      <c r="M26" s="45" t="s">
        <v>160</v>
      </c>
      <c r="N26" s="45" t="s">
        <v>99</v>
      </c>
      <c r="O26" s="45" t="s">
        <v>90</v>
      </c>
      <c r="P26" s="45" t="s">
        <v>99</v>
      </c>
      <c r="Q26" s="45" t="s">
        <v>90</v>
      </c>
      <c r="R26" s="45" t="s">
        <v>90</v>
      </c>
      <c r="S26" s="45" t="s">
        <v>133</v>
      </c>
      <c r="T26" s="45" t="s">
        <v>90</v>
      </c>
      <c r="U26" s="45" t="s">
        <v>133</v>
      </c>
      <c r="V26" s="45" t="s">
        <v>90</v>
      </c>
      <c r="W26" s="45" t="s">
        <v>90</v>
      </c>
      <c r="X26" s="45" t="s">
        <v>90</v>
      </c>
      <c r="Y26" s="45" t="s">
        <v>90</v>
      </c>
      <c r="Z26" s="45" t="s">
        <v>90</v>
      </c>
      <c r="AA26" s="45" t="s">
        <v>245</v>
      </c>
      <c r="AB26" s="45" t="s">
        <v>98</v>
      </c>
      <c r="AC26" s="45" t="s">
        <v>90</v>
      </c>
      <c r="AD26" s="45" t="s">
        <v>90</v>
      </c>
      <c r="AE26" s="45" t="s">
        <v>191</v>
      </c>
      <c r="AF26" s="45" t="s">
        <v>98</v>
      </c>
      <c r="AG26" s="45" t="s">
        <v>90</v>
      </c>
      <c r="AH26" s="45" t="s">
        <v>99</v>
      </c>
      <c r="AI26" s="45" t="s">
        <v>90</v>
      </c>
      <c r="AJ26" s="45" t="s">
        <v>245</v>
      </c>
    </row>
    <row r="27" spans="1:36" ht="19.95" customHeight="1" x14ac:dyDescent="0.35">
      <c r="A27" s="41" t="s">
        <v>262</v>
      </c>
      <c r="B27" s="49" t="s">
        <v>120</v>
      </c>
      <c r="C27" s="49" t="s">
        <v>147</v>
      </c>
      <c r="D27" s="49" t="s">
        <v>120</v>
      </c>
      <c r="E27" s="49" t="s">
        <v>116</v>
      </c>
      <c r="F27" s="49" t="s">
        <v>116</v>
      </c>
      <c r="G27" s="49" t="s">
        <v>147</v>
      </c>
      <c r="H27" s="49" t="s">
        <v>116</v>
      </c>
      <c r="I27" s="49" t="s">
        <v>144</v>
      </c>
      <c r="J27" s="49" t="s">
        <v>116</v>
      </c>
      <c r="K27" s="49" t="s">
        <v>120</v>
      </c>
      <c r="L27" s="49" t="s">
        <v>146</v>
      </c>
      <c r="M27" s="49" t="s">
        <v>120</v>
      </c>
      <c r="N27" s="49" t="s">
        <v>147</v>
      </c>
      <c r="O27" s="49" t="s">
        <v>116</v>
      </c>
      <c r="P27" s="49" t="s">
        <v>147</v>
      </c>
      <c r="Q27" s="49" t="s">
        <v>116</v>
      </c>
      <c r="R27" s="49" t="s">
        <v>116</v>
      </c>
      <c r="S27" s="49" t="s">
        <v>116</v>
      </c>
      <c r="T27" s="49" t="s">
        <v>116</v>
      </c>
      <c r="U27" s="49" t="s">
        <v>120</v>
      </c>
      <c r="V27" s="49" t="s">
        <v>116</v>
      </c>
      <c r="W27" s="49" t="s">
        <v>116</v>
      </c>
      <c r="X27" s="49" t="s">
        <v>116</v>
      </c>
      <c r="Y27" s="49" t="s">
        <v>116</v>
      </c>
      <c r="Z27" s="49" t="s">
        <v>116</v>
      </c>
      <c r="AA27" s="49" t="s">
        <v>115</v>
      </c>
      <c r="AB27" s="49" t="s">
        <v>183</v>
      </c>
      <c r="AC27" s="49" t="s">
        <v>116</v>
      </c>
      <c r="AD27" s="49" t="s">
        <v>116</v>
      </c>
      <c r="AE27" s="49" t="s">
        <v>106</v>
      </c>
      <c r="AF27" s="49" t="s">
        <v>120</v>
      </c>
      <c r="AG27" s="49" t="s">
        <v>116</v>
      </c>
      <c r="AH27" s="49" t="s">
        <v>146</v>
      </c>
      <c r="AI27" s="49" t="s">
        <v>116</v>
      </c>
      <c r="AJ27" s="49" t="s">
        <v>147</v>
      </c>
    </row>
    <row r="28" spans="1:36" ht="19.95" customHeight="1" x14ac:dyDescent="0.35">
      <c r="A28" s="44" t="s">
        <v>265</v>
      </c>
      <c r="B28" s="45" t="s">
        <v>137</v>
      </c>
      <c r="C28" s="45" t="s">
        <v>90</v>
      </c>
      <c r="D28" s="45" t="s">
        <v>137</v>
      </c>
      <c r="E28" s="45" t="s">
        <v>98</v>
      </c>
      <c r="F28" s="45" t="s">
        <v>133</v>
      </c>
      <c r="G28" s="45" t="s">
        <v>90</v>
      </c>
      <c r="H28" s="45" t="s">
        <v>90</v>
      </c>
      <c r="I28" s="45" t="s">
        <v>90</v>
      </c>
      <c r="J28" s="45" t="s">
        <v>133</v>
      </c>
      <c r="K28" s="45" t="s">
        <v>98</v>
      </c>
      <c r="L28" s="45" t="s">
        <v>90</v>
      </c>
      <c r="M28" s="45" t="s">
        <v>90</v>
      </c>
      <c r="N28" s="45" t="s">
        <v>90</v>
      </c>
      <c r="O28" s="45" t="s">
        <v>90</v>
      </c>
      <c r="P28" s="45" t="s">
        <v>137</v>
      </c>
      <c r="Q28" s="45" t="s">
        <v>90</v>
      </c>
      <c r="R28" s="45" t="s">
        <v>137</v>
      </c>
      <c r="S28" s="45" t="s">
        <v>90</v>
      </c>
      <c r="T28" s="45" t="s">
        <v>90</v>
      </c>
      <c r="U28" s="45" t="s">
        <v>90</v>
      </c>
      <c r="V28" s="45" t="s">
        <v>90</v>
      </c>
      <c r="W28" s="45" t="s">
        <v>90</v>
      </c>
      <c r="X28" s="45" t="s">
        <v>90</v>
      </c>
      <c r="Y28" s="45" t="s">
        <v>90</v>
      </c>
      <c r="Z28" s="45" t="s">
        <v>90</v>
      </c>
      <c r="AA28" s="45" t="s">
        <v>90</v>
      </c>
      <c r="AB28" s="45" t="s">
        <v>90</v>
      </c>
      <c r="AC28" s="45" t="s">
        <v>137</v>
      </c>
      <c r="AD28" s="45" t="s">
        <v>90</v>
      </c>
      <c r="AE28" s="45" t="s">
        <v>90</v>
      </c>
      <c r="AF28" s="45" t="s">
        <v>90</v>
      </c>
      <c r="AG28" s="45" t="s">
        <v>137</v>
      </c>
      <c r="AH28" s="45" t="s">
        <v>90</v>
      </c>
      <c r="AI28" s="45" t="s">
        <v>90</v>
      </c>
      <c r="AJ28" s="45" t="s">
        <v>90</v>
      </c>
    </row>
    <row r="29" spans="1:36" ht="19.95" customHeight="1" x14ac:dyDescent="0.35">
      <c r="A29" s="41" t="s">
        <v>266</v>
      </c>
      <c r="B29" s="49" t="s">
        <v>116</v>
      </c>
      <c r="C29" s="49" t="s">
        <v>116</v>
      </c>
      <c r="D29" s="49" t="s">
        <v>120</v>
      </c>
      <c r="E29" s="49" t="s">
        <v>120</v>
      </c>
      <c r="F29" s="49" t="s">
        <v>116</v>
      </c>
      <c r="G29" s="49" t="s">
        <v>116</v>
      </c>
      <c r="H29" s="49" t="s">
        <v>116</v>
      </c>
      <c r="I29" s="49" t="s">
        <v>116</v>
      </c>
      <c r="J29" s="49" t="s">
        <v>116</v>
      </c>
      <c r="K29" s="49" t="s">
        <v>120</v>
      </c>
      <c r="L29" s="49" t="s">
        <v>116</v>
      </c>
      <c r="M29" s="49" t="s">
        <v>116</v>
      </c>
      <c r="N29" s="49" t="s">
        <v>116</v>
      </c>
      <c r="O29" s="49" t="s">
        <v>116</v>
      </c>
      <c r="P29" s="49" t="s">
        <v>147</v>
      </c>
      <c r="Q29" s="49" t="s">
        <v>116</v>
      </c>
      <c r="R29" s="49" t="s">
        <v>147</v>
      </c>
      <c r="S29" s="49" t="s">
        <v>116</v>
      </c>
      <c r="T29" s="49" t="s">
        <v>116</v>
      </c>
      <c r="U29" s="49" t="s">
        <v>116</v>
      </c>
      <c r="V29" s="49" t="s">
        <v>116</v>
      </c>
      <c r="W29" s="49" t="s">
        <v>116</v>
      </c>
      <c r="X29" s="49" t="s">
        <v>116</v>
      </c>
      <c r="Y29" s="49" t="s">
        <v>116</v>
      </c>
      <c r="Z29" s="49" t="s">
        <v>116</v>
      </c>
      <c r="AA29" s="49" t="s">
        <v>116</v>
      </c>
      <c r="AB29" s="49" t="s">
        <v>116</v>
      </c>
      <c r="AC29" s="49" t="s">
        <v>120</v>
      </c>
      <c r="AD29" s="49" t="s">
        <v>116</v>
      </c>
      <c r="AE29" s="49" t="s">
        <v>116</v>
      </c>
      <c r="AF29" s="49" t="s">
        <v>116</v>
      </c>
      <c r="AG29" s="49" t="s">
        <v>120</v>
      </c>
      <c r="AH29" s="49" t="s">
        <v>116</v>
      </c>
      <c r="AI29" s="49" t="s">
        <v>116</v>
      </c>
      <c r="AJ29" s="49" t="s">
        <v>116</v>
      </c>
    </row>
    <row r="30" spans="1:36" ht="19.95" customHeight="1" x14ac:dyDescent="0.35">
      <c r="A30" s="44" t="s">
        <v>263</v>
      </c>
      <c r="B30" s="45" t="s">
        <v>72</v>
      </c>
      <c r="C30" s="45" t="s">
        <v>136</v>
      </c>
      <c r="D30" s="45" t="s">
        <v>98</v>
      </c>
      <c r="E30" s="45" t="s">
        <v>90</v>
      </c>
      <c r="F30" s="45" t="s">
        <v>160</v>
      </c>
      <c r="G30" s="45" t="s">
        <v>90</v>
      </c>
      <c r="H30" s="45" t="s">
        <v>97</v>
      </c>
      <c r="I30" s="45" t="s">
        <v>99</v>
      </c>
      <c r="J30" s="45" t="s">
        <v>160</v>
      </c>
      <c r="K30" s="45" t="s">
        <v>97</v>
      </c>
      <c r="L30" s="45" t="s">
        <v>99</v>
      </c>
      <c r="M30" s="45" t="s">
        <v>90</v>
      </c>
      <c r="N30" s="45" t="s">
        <v>97</v>
      </c>
      <c r="O30" s="45" t="s">
        <v>90</v>
      </c>
      <c r="P30" s="45" t="s">
        <v>133</v>
      </c>
      <c r="Q30" s="45" t="s">
        <v>136</v>
      </c>
      <c r="R30" s="45" t="s">
        <v>97</v>
      </c>
      <c r="S30" s="45" t="s">
        <v>90</v>
      </c>
      <c r="T30" s="45" t="s">
        <v>90</v>
      </c>
      <c r="U30" s="45" t="s">
        <v>90</v>
      </c>
      <c r="V30" s="45" t="s">
        <v>90</v>
      </c>
      <c r="W30" s="45" t="s">
        <v>90</v>
      </c>
      <c r="X30" s="45" t="s">
        <v>90</v>
      </c>
      <c r="Y30" s="45" t="s">
        <v>90</v>
      </c>
      <c r="Z30" s="45" t="s">
        <v>90</v>
      </c>
      <c r="AA30" s="45" t="s">
        <v>191</v>
      </c>
      <c r="AB30" s="45" t="s">
        <v>90</v>
      </c>
      <c r="AC30" s="45" t="s">
        <v>97</v>
      </c>
      <c r="AD30" s="45" t="s">
        <v>191</v>
      </c>
      <c r="AE30" s="45" t="s">
        <v>90</v>
      </c>
      <c r="AF30" s="45" t="s">
        <v>90</v>
      </c>
      <c r="AG30" s="45" t="s">
        <v>191</v>
      </c>
      <c r="AH30" s="45" t="s">
        <v>97</v>
      </c>
      <c r="AI30" s="45" t="s">
        <v>90</v>
      </c>
      <c r="AJ30" s="45" t="s">
        <v>90</v>
      </c>
    </row>
    <row r="31" spans="1:36" ht="19.95" customHeight="1" x14ac:dyDescent="0.35">
      <c r="A31" s="41" t="s">
        <v>264</v>
      </c>
      <c r="B31" s="49" t="s">
        <v>120</v>
      </c>
      <c r="C31" s="49" t="s">
        <v>147</v>
      </c>
      <c r="D31" s="49" t="s">
        <v>120</v>
      </c>
      <c r="E31" s="49" t="s">
        <v>116</v>
      </c>
      <c r="F31" s="49" t="s">
        <v>120</v>
      </c>
      <c r="G31" s="49" t="s">
        <v>116</v>
      </c>
      <c r="H31" s="49" t="s">
        <v>147</v>
      </c>
      <c r="I31" s="49" t="s">
        <v>146</v>
      </c>
      <c r="J31" s="49" t="s">
        <v>120</v>
      </c>
      <c r="K31" s="49" t="s">
        <v>120</v>
      </c>
      <c r="L31" s="49" t="s">
        <v>147</v>
      </c>
      <c r="M31" s="49" t="s">
        <v>116</v>
      </c>
      <c r="N31" s="49" t="s">
        <v>120</v>
      </c>
      <c r="O31" s="49" t="s">
        <v>116</v>
      </c>
      <c r="P31" s="49" t="s">
        <v>116</v>
      </c>
      <c r="Q31" s="49" t="s">
        <v>144</v>
      </c>
      <c r="R31" s="49" t="s">
        <v>120</v>
      </c>
      <c r="S31" s="49" t="s">
        <v>116</v>
      </c>
      <c r="T31" s="49" t="s">
        <v>116</v>
      </c>
      <c r="U31" s="49" t="s">
        <v>116</v>
      </c>
      <c r="V31" s="49" t="s">
        <v>116</v>
      </c>
      <c r="W31" s="49" t="s">
        <v>116</v>
      </c>
      <c r="X31" s="49" t="s">
        <v>116</v>
      </c>
      <c r="Y31" s="49" t="s">
        <v>116</v>
      </c>
      <c r="Z31" s="49" t="s">
        <v>116</v>
      </c>
      <c r="AA31" s="49" t="s">
        <v>114</v>
      </c>
      <c r="AB31" s="49" t="s">
        <v>116</v>
      </c>
      <c r="AC31" s="49" t="s">
        <v>120</v>
      </c>
      <c r="AD31" s="49" t="s">
        <v>196</v>
      </c>
      <c r="AE31" s="49" t="s">
        <v>116</v>
      </c>
      <c r="AF31" s="49" t="s">
        <v>116</v>
      </c>
      <c r="AG31" s="49" t="s">
        <v>147</v>
      </c>
      <c r="AH31" s="49" t="s">
        <v>147</v>
      </c>
      <c r="AI31" s="49" t="s">
        <v>116</v>
      </c>
      <c r="AJ31" s="49" t="s">
        <v>116</v>
      </c>
    </row>
    <row r="32" spans="1:36" ht="19.95" customHeight="1" x14ac:dyDescent="0.35">
      <c r="A32" s="44" t="s">
        <v>251</v>
      </c>
      <c r="B32" s="45" t="s">
        <v>73</v>
      </c>
      <c r="C32" s="45" t="s">
        <v>193</v>
      </c>
      <c r="D32" s="45" t="s">
        <v>191</v>
      </c>
      <c r="E32" s="45" t="s">
        <v>160</v>
      </c>
      <c r="F32" s="45" t="s">
        <v>134</v>
      </c>
      <c r="G32" s="45" t="s">
        <v>98</v>
      </c>
      <c r="H32" s="45" t="s">
        <v>99</v>
      </c>
      <c r="I32" s="45" t="s">
        <v>100</v>
      </c>
      <c r="J32" s="45" t="s">
        <v>40</v>
      </c>
      <c r="K32" s="45" t="s">
        <v>72</v>
      </c>
      <c r="L32" s="45" t="s">
        <v>191</v>
      </c>
      <c r="M32" s="45" t="s">
        <v>137</v>
      </c>
      <c r="N32" s="45" t="s">
        <v>152</v>
      </c>
      <c r="O32" s="45" t="s">
        <v>136</v>
      </c>
      <c r="P32" s="45" t="s">
        <v>72</v>
      </c>
      <c r="Q32" s="45" t="s">
        <v>133</v>
      </c>
      <c r="R32" s="45" t="s">
        <v>137</v>
      </c>
      <c r="S32" s="45" t="s">
        <v>99</v>
      </c>
      <c r="T32" s="45" t="s">
        <v>245</v>
      </c>
      <c r="U32" s="45" t="s">
        <v>136</v>
      </c>
      <c r="V32" s="45" t="s">
        <v>98</v>
      </c>
      <c r="W32" s="45" t="s">
        <v>133</v>
      </c>
      <c r="X32" s="45" t="s">
        <v>90</v>
      </c>
      <c r="Y32" s="45" t="s">
        <v>90</v>
      </c>
      <c r="Z32" s="45" t="s">
        <v>90</v>
      </c>
      <c r="AA32" s="45" t="s">
        <v>97</v>
      </c>
      <c r="AB32" s="45" t="s">
        <v>90</v>
      </c>
      <c r="AC32" s="45" t="s">
        <v>191</v>
      </c>
      <c r="AD32" s="45" t="s">
        <v>245</v>
      </c>
      <c r="AE32" s="45" t="s">
        <v>133</v>
      </c>
      <c r="AF32" s="45" t="s">
        <v>71</v>
      </c>
      <c r="AG32" s="45" t="s">
        <v>99</v>
      </c>
      <c r="AH32" s="45" t="s">
        <v>137</v>
      </c>
      <c r="AI32" s="45" t="s">
        <v>133</v>
      </c>
      <c r="AJ32" s="45" t="s">
        <v>175</v>
      </c>
    </row>
    <row r="33" spans="1:36" ht="19.95" customHeight="1" x14ac:dyDescent="0.35">
      <c r="A33" s="41" t="s">
        <v>252</v>
      </c>
      <c r="B33" s="49" t="s">
        <v>146</v>
      </c>
      <c r="C33" s="49" t="s">
        <v>196</v>
      </c>
      <c r="D33" s="49" t="s">
        <v>147</v>
      </c>
      <c r="E33" s="49" t="s">
        <v>120</v>
      </c>
      <c r="F33" s="49" t="s">
        <v>196</v>
      </c>
      <c r="G33" s="49" t="s">
        <v>147</v>
      </c>
      <c r="H33" s="49" t="s">
        <v>146</v>
      </c>
      <c r="I33" s="49" t="s">
        <v>173</v>
      </c>
      <c r="J33" s="49" t="s">
        <v>144</v>
      </c>
      <c r="K33" s="49" t="s">
        <v>146</v>
      </c>
      <c r="L33" s="49" t="s">
        <v>144</v>
      </c>
      <c r="M33" s="49" t="s">
        <v>147</v>
      </c>
      <c r="N33" s="49" t="s">
        <v>144</v>
      </c>
      <c r="O33" s="49" t="s">
        <v>196</v>
      </c>
      <c r="P33" s="49" t="s">
        <v>196</v>
      </c>
      <c r="Q33" s="49" t="s">
        <v>116</v>
      </c>
      <c r="R33" s="49" t="s">
        <v>147</v>
      </c>
      <c r="S33" s="49" t="s">
        <v>146</v>
      </c>
      <c r="T33" s="49" t="s">
        <v>196</v>
      </c>
      <c r="U33" s="49" t="s">
        <v>173</v>
      </c>
      <c r="V33" s="49" t="s">
        <v>144</v>
      </c>
      <c r="W33" s="49" t="s">
        <v>120</v>
      </c>
      <c r="X33" s="49" t="s">
        <v>120</v>
      </c>
      <c r="Y33" s="49" t="s">
        <v>147</v>
      </c>
      <c r="Z33" s="49" t="s">
        <v>116</v>
      </c>
      <c r="AA33" s="49" t="s">
        <v>141</v>
      </c>
      <c r="AB33" s="49" t="s">
        <v>120</v>
      </c>
      <c r="AC33" s="49" t="s">
        <v>147</v>
      </c>
      <c r="AD33" s="49" t="s">
        <v>144</v>
      </c>
      <c r="AE33" s="49" t="s">
        <v>144</v>
      </c>
      <c r="AF33" s="49" t="s">
        <v>144</v>
      </c>
      <c r="AG33" s="49" t="s">
        <v>147</v>
      </c>
      <c r="AH33" s="49" t="s">
        <v>147</v>
      </c>
      <c r="AI33" s="49" t="s">
        <v>196</v>
      </c>
      <c r="AJ33" s="49" t="s">
        <v>196</v>
      </c>
    </row>
    <row r="34" spans="1:36" ht="19.95" customHeight="1" x14ac:dyDescent="0.35">
      <c r="A34" s="44" t="s">
        <v>256</v>
      </c>
      <c r="B34" s="45" t="s">
        <v>96</v>
      </c>
      <c r="C34" s="45" t="s">
        <v>245</v>
      </c>
      <c r="D34" s="45" t="s">
        <v>72</v>
      </c>
      <c r="E34" s="45" t="s">
        <v>90</v>
      </c>
      <c r="F34" s="45" t="s">
        <v>98</v>
      </c>
      <c r="G34" s="45" t="s">
        <v>98</v>
      </c>
      <c r="H34" s="45" t="s">
        <v>245</v>
      </c>
      <c r="I34" s="45" t="s">
        <v>97</v>
      </c>
      <c r="J34" s="45" t="s">
        <v>97</v>
      </c>
      <c r="K34" s="45" t="s">
        <v>72</v>
      </c>
      <c r="L34" s="45" t="s">
        <v>97</v>
      </c>
      <c r="M34" s="45" t="s">
        <v>133</v>
      </c>
      <c r="N34" s="45" t="s">
        <v>98</v>
      </c>
      <c r="O34" s="45" t="s">
        <v>137</v>
      </c>
      <c r="P34" s="45" t="s">
        <v>136</v>
      </c>
      <c r="Q34" s="45" t="s">
        <v>160</v>
      </c>
      <c r="R34" s="45" t="s">
        <v>137</v>
      </c>
      <c r="S34" s="45" t="s">
        <v>137</v>
      </c>
      <c r="T34" s="45" t="s">
        <v>160</v>
      </c>
      <c r="U34" s="45" t="s">
        <v>133</v>
      </c>
      <c r="V34" s="45" t="s">
        <v>90</v>
      </c>
      <c r="W34" s="45" t="s">
        <v>97</v>
      </c>
      <c r="X34" s="45" t="s">
        <v>90</v>
      </c>
      <c r="Y34" s="45" t="s">
        <v>133</v>
      </c>
      <c r="Z34" s="45" t="s">
        <v>90</v>
      </c>
      <c r="AA34" s="45" t="s">
        <v>90</v>
      </c>
      <c r="AB34" s="45" t="s">
        <v>160</v>
      </c>
      <c r="AC34" s="45" t="s">
        <v>245</v>
      </c>
      <c r="AD34" s="45" t="s">
        <v>160</v>
      </c>
      <c r="AE34" s="45" t="s">
        <v>133</v>
      </c>
      <c r="AF34" s="45" t="s">
        <v>191</v>
      </c>
      <c r="AG34" s="45" t="s">
        <v>98</v>
      </c>
      <c r="AH34" s="45" t="s">
        <v>137</v>
      </c>
      <c r="AI34" s="45" t="s">
        <v>160</v>
      </c>
      <c r="AJ34" s="45" t="s">
        <v>136</v>
      </c>
    </row>
    <row r="35" spans="1:36" ht="19.95" customHeight="1" x14ac:dyDescent="0.35">
      <c r="A35" s="41" t="s">
        <v>257</v>
      </c>
      <c r="B35" s="49" t="s">
        <v>147</v>
      </c>
      <c r="C35" s="49" t="s">
        <v>120</v>
      </c>
      <c r="D35" s="49" t="s">
        <v>147</v>
      </c>
      <c r="E35" s="49" t="s">
        <v>116</v>
      </c>
      <c r="F35" s="49" t="s">
        <v>147</v>
      </c>
      <c r="G35" s="49" t="s">
        <v>147</v>
      </c>
      <c r="H35" s="49" t="s">
        <v>144</v>
      </c>
      <c r="I35" s="49" t="s">
        <v>147</v>
      </c>
      <c r="J35" s="49" t="s">
        <v>120</v>
      </c>
      <c r="K35" s="49" t="s">
        <v>146</v>
      </c>
      <c r="L35" s="49" t="s">
        <v>120</v>
      </c>
      <c r="M35" s="49" t="s">
        <v>116</v>
      </c>
      <c r="N35" s="49" t="s">
        <v>120</v>
      </c>
      <c r="O35" s="49" t="s">
        <v>146</v>
      </c>
      <c r="P35" s="49" t="s">
        <v>146</v>
      </c>
      <c r="Q35" s="49" t="s">
        <v>120</v>
      </c>
      <c r="R35" s="49" t="s">
        <v>147</v>
      </c>
      <c r="S35" s="49" t="s">
        <v>147</v>
      </c>
      <c r="T35" s="49" t="s">
        <v>147</v>
      </c>
      <c r="U35" s="49" t="s">
        <v>120</v>
      </c>
      <c r="V35" s="49" t="s">
        <v>116</v>
      </c>
      <c r="W35" s="49" t="s">
        <v>146</v>
      </c>
      <c r="X35" s="49" t="s">
        <v>116</v>
      </c>
      <c r="Y35" s="49" t="s">
        <v>148</v>
      </c>
      <c r="Z35" s="49" t="s">
        <v>116</v>
      </c>
      <c r="AA35" s="49" t="s">
        <v>116</v>
      </c>
      <c r="AB35" s="49" t="s">
        <v>196</v>
      </c>
      <c r="AC35" s="49" t="s">
        <v>147</v>
      </c>
      <c r="AD35" s="49" t="s">
        <v>120</v>
      </c>
      <c r="AE35" s="49" t="s">
        <v>144</v>
      </c>
      <c r="AF35" s="49" t="s">
        <v>147</v>
      </c>
      <c r="AG35" s="49" t="s">
        <v>120</v>
      </c>
      <c r="AH35" s="49" t="s">
        <v>146</v>
      </c>
      <c r="AI35" s="49" t="s">
        <v>172</v>
      </c>
      <c r="AJ35" s="49" t="s">
        <v>147</v>
      </c>
    </row>
  </sheetData>
  <sheetProtection algorithmName="SHA-512" hashValue="m/csVemjt/L2cHvVv9T8o7UKFzH/44uWsNn7NIodUA8DSyFupf5mnzGxbrvAy1iW6atSDgpjTPqf2efYNgq+IQ==" saltValue="qAPeQ7yr3UHcgC0qvnG4EQ==" spinCount="100000" sheet="1" objects="1" scenarios="1"/>
  <mergeCells count="9">
    <mergeCell ref="M4:Q4"/>
    <mergeCell ref="R4:AB4"/>
    <mergeCell ref="AC4:AF4"/>
    <mergeCell ref="AG4:AJ4"/>
    <mergeCell ref="B2:F2"/>
    <mergeCell ref="A3:E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J16"/>
  <sheetViews>
    <sheetView showGridLines="0" workbookViewId="0"/>
  </sheetViews>
  <sheetFormatPr defaultColWidth="10.88671875" defaultRowHeight="14.4" x14ac:dyDescent="0.3"/>
  <cols>
    <col min="1" max="1" width="165.3320312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100.8" customHeight="1" x14ac:dyDescent="0.4">
      <c r="A3" s="29" t="s">
        <v>615</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9.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51</v>
      </c>
      <c r="D7" s="49" t="s">
        <v>52</v>
      </c>
      <c r="E7" s="49" t="s">
        <v>267</v>
      </c>
      <c r="F7" s="49" t="s">
        <v>47</v>
      </c>
      <c r="G7" s="49" t="s">
        <v>268</v>
      </c>
      <c r="H7" s="49" t="s">
        <v>55</v>
      </c>
      <c r="I7" s="49" t="s">
        <v>56</v>
      </c>
      <c r="J7" s="49" t="s">
        <v>57</v>
      </c>
      <c r="K7" s="49" t="s">
        <v>58</v>
      </c>
      <c r="L7" s="49" t="s">
        <v>269</v>
      </c>
      <c r="M7" s="49" t="s">
        <v>60</v>
      </c>
      <c r="N7" s="49" t="s">
        <v>61</v>
      </c>
      <c r="O7" s="49" t="s">
        <v>230</v>
      </c>
      <c r="P7" s="49" t="s">
        <v>63</v>
      </c>
      <c r="Q7" s="49" t="s">
        <v>64</v>
      </c>
      <c r="R7" s="49" t="s">
        <v>270</v>
      </c>
      <c r="S7" s="49" t="s">
        <v>47</v>
      </c>
      <c r="T7" s="49" t="s">
        <v>37</v>
      </c>
      <c r="U7" s="49" t="s">
        <v>271</v>
      </c>
      <c r="V7" s="49" t="s">
        <v>68</v>
      </c>
      <c r="W7" s="49" t="s">
        <v>184</v>
      </c>
      <c r="X7" s="49" t="s">
        <v>70</v>
      </c>
      <c r="Y7" s="49" t="s">
        <v>211</v>
      </c>
      <c r="Z7" s="49" t="s">
        <v>72</v>
      </c>
      <c r="AA7" s="49" t="s">
        <v>74</v>
      </c>
      <c r="AB7" s="49" t="s">
        <v>74</v>
      </c>
      <c r="AC7" s="49" t="s">
        <v>272</v>
      </c>
      <c r="AD7" s="49" t="s">
        <v>273</v>
      </c>
      <c r="AE7" s="49" t="s">
        <v>77</v>
      </c>
      <c r="AF7" s="49" t="s">
        <v>78</v>
      </c>
      <c r="AG7" s="49" t="s">
        <v>274</v>
      </c>
      <c r="AH7" s="49" t="s">
        <v>60</v>
      </c>
      <c r="AI7" s="49" t="s">
        <v>100</v>
      </c>
      <c r="AJ7" s="49" t="s">
        <v>275</v>
      </c>
    </row>
    <row r="8" spans="1:36" ht="19.95" customHeight="1" x14ac:dyDescent="0.35">
      <c r="A8" s="44" t="s">
        <v>276</v>
      </c>
      <c r="B8" s="45" t="s">
        <v>277</v>
      </c>
      <c r="C8" s="45" t="s">
        <v>278</v>
      </c>
      <c r="D8" s="45" t="s">
        <v>279</v>
      </c>
      <c r="E8" s="45" t="s">
        <v>280</v>
      </c>
      <c r="F8" s="45" t="s">
        <v>281</v>
      </c>
      <c r="G8" s="45" t="s">
        <v>282</v>
      </c>
      <c r="H8" s="45" t="s">
        <v>154</v>
      </c>
      <c r="I8" s="45" t="s">
        <v>283</v>
      </c>
      <c r="J8" s="45" t="s">
        <v>284</v>
      </c>
      <c r="K8" s="45" t="s">
        <v>285</v>
      </c>
      <c r="L8" s="45" t="s">
        <v>286</v>
      </c>
      <c r="M8" s="45" t="s">
        <v>287</v>
      </c>
      <c r="N8" s="45" t="s">
        <v>130</v>
      </c>
      <c r="O8" s="45" t="s">
        <v>210</v>
      </c>
      <c r="P8" s="45" t="s">
        <v>288</v>
      </c>
      <c r="Q8" s="45" t="s">
        <v>289</v>
      </c>
      <c r="R8" s="45" t="s">
        <v>208</v>
      </c>
      <c r="S8" s="45" t="s">
        <v>40</v>
      </c>
      <c r="T8" s="45" t="s">
        <v>290</v>
      </c>
      <c r="U8" s="45" t="s">
        <v>40</v>
      </c>
      <c r="V8" s="45" t="s">
        <v>103</v>
      </c>
      <c r="W8" s="45" t="s">
        <v>137</v>
      </c>
      <c r="X8" s="45" t="s">
        <v>39</v>
      </c>
      <c r="Y8" s="45" t="s">
        <v>211</v>
      </c>
      <c r="Z8" s="45" t="s">
        <v>72</v>
      </c>
      <c r="AA8" s="45" t="s">
        <v>211</v>
      </c>
      <c r="AB8" s="45" t="s">
        <v>233</v>
      </c>
      <c r="AC8" s="45" t="s">
        <v>79</v>
      </c>
      <c r="AD8" s="45" t="s">
        <v>291</v>
      </c>
      <c r="AE8" s="45" t="s">
        <v>190</v>
      </c>
      <c r="AF8" s="45" t="s">
        <v>186</v>
      </c>
      <c r="AG8" s="45" t="s">
        <v>292</v>
      </c>
      <c r="AH8" s="45" t="s">
        <v>293</v>
      </c>
      <c r="AI8" s="45" t="s">
        <v>245</v>
      </c>
      <c r="AJ8" s="45" t="s">
        <v>174</v>
      </c>
    </row>
    <row r="9" spans="1:36" ht="19.95" customHeight="1" x14ac:dyDescent="0.35">
      <c r="A9" s="41" t="s">
        <v>294</v>
      </c>
      <c r="B9" s="49" t="s">
        <v>295</v>
      </c>
      <c r="C9" s="49" t="s">
        <v>232</v>
      </c>
      <c r="D9" s="49" t="s">
        <v>296</v>
      </c>
      <c r="E9" s="49" t="s">
        <v>297</v>
      </c>
      <c r="F9" s="49" t="s">
        <v>298</v>
      </c>
      <c r="G9" s="49" t="s">
        <v>299</v>
      </c>
      <c r="H9" s="49" t="s">
        <v>300</v>
      </c>
      <c r="I9" s="49" t="s">
        <v>247</v>
      </c>
      <c r="J9" s="49" t="s">
        <v>239</v>
      </c>
      <c r="K9" s="49" t="s">
        <v>296</v>
      </c>
      <c r="L9" s="49" t="s">
        <v>301</v>
      </c>
      <c r="M9" s="49" t="s">
        <v>302</v>
      </c>
      <c r="N9" s="49" t="s">
        <v>224</v>
      </c>
      <c r="O9" s="49" t="s">
        <v>226</v>
      </c>
      <c r="P9" s="49" t="s">
        <v>303</v>
      </c>
      <c r="Q9" s="49" t="s">
        <v>260</v>
      </c>
      <c r="R9" s="49" t="s">
        <v>304</v>
      </c>
      <c r="S9" s="49" t="s">
        <v>173</v>
      </c>
      <c r="T9" s="49" t="s">
        <v>305</v>
      </c>
      <c r="U9" s="49" t="s">
        <v>172</v>
      </c>
      <c r="V9" s="49" t="s">
        <v>304</v>
      </c>
      <c r="W9" s="49" t="s">
        <v>196</v>
      </c>
      <c r="X9" s="49" t="s">
        <v>306</v>
      </c>
      <c r="Y9" s="49" t="s">
        <v>117</v>
      </c>
      <c r="Z9" s="49" t="s">
        <v>117</v>
      </c>
      <c r="AA9" s="49" t="s">
        <v>307</v>
      </c>
      <c r="AB9" s="49" t="s">
        <v>260</v>
      </c>
      <c r="AC9" s="49" t="s">
        <v>304</v>
      </c>
      <c r="AD9" s="49" t="s">
        <v>305</v>
      </c>
      <c r="AE9" s="49" t="s">
        <v>247</v>
      </c>
      <c r="AF9" s="49" t="s">
        <v>141</v>
      </c>
      <c r="AG9" s="49" t="s">
        <v>304</v>
      </c>
      <c r="AH9" s="49" t="s">
        <v>308</v>
      </c>
      <c r="AI9" s="49" t="s">
        <v>296</v>
      </c>
      <c r="AJ9" s="49" t="s">
        <v>167</v>
      </c>
    </row>
    <row r="10" spans="1:36" ht="19.95" customHeight="1" x14ac:dyDescent="0.35">
      <c r="A10" s="44" t="s">
        <v>317</v>
      </c>
      <c r="B10" s="45" t="s">
        <v>318</v>
      </c>
      <c r="C10" s="45" t="s">
        <v>234</v>
      </c>
      <c r="D10" s="45" t="s">
        <v>195</v>
      </c>
      <c r="E10" s="45" t="s">
        <v>186</v>
      </c>
      <c r="F10" s="45" t="s">
        <v>39</v>
      </c>
      <c r="G10" s="45" t="s">
        <v>48</v>
      </c>
      <c r="H10" s="45" t="s">
        <v>175</v>
      </c>
      <c r="I10" s="45" t="s">
        <v>95</v>
      </c>
      <c r="J10" s="45" t="s">
        <v>101</v>
      </c>
      <c r="K10" s="45" t="s">
        <v>234</v>
      </c>
      <c r="L10" s="45" t="s">
        <v>162</v>
      </c>
      <c r="M10" s="45" t="s">
        <v>81</v>
      </c>
      <c r="N10" s="45" t="s">
        <v>126</v>
      </c>
      <c r="O10" s="45" t="s">
        <v>233</v>
      </c>
      <c r="P10" s="45" t="s">
        <v>48</v>
      </c>
      <c r="Q10" s="45" t="s">
        <v>136</v>
      </c>
      <c r="R10" s="45" t="s">
        <v>133</v>
      </c>
      <c r="S10" s="45" t="s">
        <v>87</v>
      </c>
      <c r="T10" s="45" t="s">
        <v>191</v>
      </c>
      <c r="U10" s="45" t="s">
        <v>157</v>
      </c>
      <c r="V10" s="45" t="s">
        <v>133</v>
      </c>
      <c r="W10" s="45" t="s">
        <v>191</v>
      </c>
      <c r="X10" s="45" t="s">
        <v>90</v>
      </c>
      <c r="Y10" s="45" t="s">
        <v>90</v>
      </c>
      <c r="Z10" s="45" t="s">
        <v>90</v>
      </c>
      <c r="AA10" s="45" t="s">
        <v>191</v>
      </c>
      <c r="AB10" s="45" t="s">
        <v>99</v>
      </c>
      <c r="AC10" s="45" t="s">
        <v>98</v>
      </c>
      <c r="AD10" s="45" t="s">
        <v>191</v>
      </c>
      <c r="AE10" s="45" t="s">
        <v>72</v>
      </c>
      <c r="AF10" s="45" t="s">
        <v>312</v>
      </c>
      <c r="AG10" s="45" t="s">
        <v>133</v>
      </c>
      <c r="AH10" s="45" t="s">
        <v>181</v>
      </c>
      <c r="AI10" s="45" t="s">
        <v>133</v>
      </c>
      <c r="AJ10" s="45" t="s">
        <v>130</v>
      </c>
    </row>
    <row r="11" spans="1:36" ht="19.95" customHeight="1" x14ac:dyDescent="0.35">
      <c r="A11" s="41" t="s">
        <v>319</v>
      </c>
      <c r="B11" s="49" t="s">
        <v>145</v>
      </c>
      <c r="C11" s="49" t="s">
        <v>145</v>
      </c>
      <c r="D11" s="49" t="s">
        <v>145</v>
      </c>
      <c r="E11" s="49" t="s">
        <v>172</v>
      </c>
      <c r="F11" s="49" t="s">
        <v>183</v>
      </c>
      <c r="G11" s="49" t="s">
        <v>139</v>
      </c>
      <c r="H11" s="49" t="s">
        <v>169</v>
      </c>
      <c r="I11" s="49" t="s">
        <v>172</v>
      </c>
      <c r="J11" s="49" t="s">
        <v>182</v>
      </c>
      <c r="K11" s="49" t="s">
        <v>110</v>
      </c>
      <c r="L11" s="49" t="s">
        <v>110</v>
      </c>
      <c r="M11" s="49" t="s">
        <v>173</v>
      </c>
      <c r="N11" s="49" t="s">
        <v>106</v>
      </c>
      <c r="O11" s="49" t="s">
        <v>110</v>
      </c>
      <c r="P11" s="49" t="s">
        <v>169</v>
      </c>
      <c r="Q11" s="49" t="s">
        <v>196</v>
      </c>
      <c r="R11" s="49" t="s">
        <v>120</v>
      </c>
      <c r="S11" s="49" t="s">
        <v>108</v>
      </c>
      <c r="T11" s="49" t="s">
        <v>148</v>
      </c>
      <c r="U11" s="49" t="s">
        <v>320</v>
      </c>
      <c r="V11" s="49" t="s">
        <v>120</v>
      </c>
      <c r="W11" s="49" t="s">
        <v>168</v>
      </c>
      <c r="X11" s="49" t="s">
        <v>116</v>
      </c>
      <c r="Y11" s="49" t="s">
        <v>116</v>
      </c>
      <c r="Z11" s="49" t="s">
        <v>116</v>
      </c>
      <c r="AA11" s="49" t="s">
        <v>237</v>
      </c>
      <c r="AB11" s="49" t="s">
        <v>170</v>
      </c>
      <c r="AC11" s="49" t="s">
        <v>120</v>
      </c>
      <c r="AD11" s="49" t="s">
        <v>196</v>
      </c>
      <c r="AE11" s="49" t="s">
        <v>123</v>
      </c>
      <c r="AF11" s="49" t="s">
        <v>118</v>
      </c>
      <c r="AG11" s="49" t="s">
        <v>116</v>
      </c>
      <c r="AH11" s="49" t="s">
        <v>109</v>
      </c>
      <c r="AI11" s="49" t="s">
        <v>173</v>
      </c>
      <c r="AJ11" s="49" t="s">
        <v>106</v>
      </c>
    </row>
    <row r="12" spans="1:36" ht="19.95" customHeight="1" x14ac:dyDescent="0.35">
      <c r="A12" s="44" t="s">
        <v>309</v>
      </c>
      <c r="B12" s="45" t="s">
        <v>310</v>
      </c>
      <c r="C12" s="45" t="s">
        <v>89</v>
      </c>
      <c r="D12" s="45" t="s">
        <v>64</v>
      </c>
      <c r="E12" s="45" t="s">
        <v>192</v>
      </c>
      <c r="F12" s="45" t="s">
        <v>157</v>
      </c>
      <c r="G12" s="45" t="s">
        <v>241</v>
      </c>
      <c r="H12" s="45" t="s">
        <v>155</v>
      </c>
      <c r="I12" s="45" t="s">
        <v>92</v>
      </c>
      <c r="J12" s="45" t="s">
        <v>311</v>
      </c>
      <c r="K12" s="45" t="s">
        <v>312</v>
      </c>
      <c r="L12" s="45" t="s">
        <v>128</v>
      </c>
      <c r="M12" s="45" t="s">
        <v>104</v>
      </c>
      <c r="N12" s="45" t="s">
        <v>174</v>
      </c>
      <c r="O12" s="45" t="s">
        <v>181</v>
      </c>
      <c r="P12" s="45" t="s">
        <v>189</v>
      </c>
      <c r="Q12" s="45" t="s">
        <v>73</v>
      </c>
      <c r="R12" s="45" t="s">
        <v>90</v>
      </c>
      <c r="S12" s="45" t="s">
        <v>84</v>
      </c>
      <c r="T12" s="45" t="s">
        <v>160</v>
      </c>
      <c r="U12" s="45" t="s">
        <v>42</v>
      </c>
      <c r="V12" s="45" t="s">
        <v>133</v>
      </c>
      <c r="W12" s="45" t="s">
        <v>91</v>
      </c>
      <c r="X12" s="45" t="s">
        <v>133</v>
      </c>
      <c r="Y12" s="45" t="s">
        <v>90</v>
      </c>
      <c r="Z12" s="45" t="s">
        <v>90</v>
      </c>
      <c r="AA12" s="45" t="s">
        <v>191</v>
      </c>
      <c r="AB12" s="45" t="s">
        <v>97</v>
      </c>
      <c r="AC12" s="45" t="s">
        <v>133</v>
      </c>
      <c r="AD12" s="45" t="s">
        <v>97</v>
      </c>
      <c r="AE12" s="45" t="s">
        <v>97</v>
      </c>
      <c r="AF12" s="45" t="s">
        <v>25</v>
      </c>
      <c r="AG12" s="45" t="s">
        <v>137</v>
      </c>
      <c r="AH12" s="45" t="s">
        <v>96</v>
      </c>
      <c r="AI12" s="45" t="s">
        <v>137</v>
      </c>
      <c r="AJ12" s="45" t="s">
        <v>284</v>
      </c>
    </row>
    <row r="13" spans="1:36" ht="19.95" customHeight="1" x14ac:dyDescent="0.35">
      <c r="A13" s="41" t="s">
        <v>313</v>
      </c>
      <c r="B13" s="49" t="s">
        <v>108</v>
      </c>
      <c r="C13" s="49" t="s">
        <v>139</v>
      </c>
      <c r="D13" s="49" t="s">
        <v>149</v>
      </c>
      <c r="E13" s="49" t="s">
        <v>115</v>
      </c>
      <c r="F13" s="49" t="s">
        <v>113</v>
      </c>
      <c r="G13" s="49" t="s">
        <v>149</v>
      </c>
      <c r="H13" s="49" t="s">
        <v>142</v>
      </c>
      <c r="I13" s="49" t="s">
        <v>237</v>
      </c>
      <c r="J13" s="49" t="s">
        <v>237</v>
      </c>
      <c r="K13" s="49" t="s">
        <v>124</v>
      </c>
      <c r="L13" s="49" t="s">
        <v>106</v>
      </c>
      <c r="M13" s="49" t="s">
        <v>123</v>
      </c>
      <c r="N13" s="49" t="s">
        <v>111</v>
      </c>
      <c r="O13" s="49" t="s">
        <v>237</v>
      </c>
      <c r="P13" s="49" t="s">
        <v>106</v>
      </c>
      <c r="Q13" s="49" t="s">
        <v>115</v>
      </c>
      <c r="R13" s="49" t="s">
        <v>116</v>
      </c>
      <c r="S13" s="49" t="s">
        <v>239</v>
      </c>
      <c r="T13" s="49" t="s">
        <v>120</v>
      </c>
      <c r="U13" s="49" t="s">
        <v>314</v>
      </c>
      <c r="V13" s="49" t="s">
        <v>120</v>
      </c>
      <c r="W13" s="49" t="s">
        <v>243</v>
      </c>
      <c r="X13" s="49" t="s">
        <v>196</v>
      </c>
      <c r="Y13" s="49" t="s">
        <v>116</v>
      </c>
      <c r="Z13" s="49" t="s">
        <v>116</v>
      </c>
      <c r="AA13" s="49" t="s">
        <v>114</v>
      </c>
      <c r="AB13" s="49" t="s">
        <v>182</v>
      </c>
      <c r="AC13" s="49" t="s">
        <v>116</v>
      </c>
      <c r="AD13" s="49" t="s">
        <v>147</v>
      </c>
      <c r="AE13" s="49" t="s">
        <v>173</v>
      </c>
      <c r="AF13" s="49" t="s">
        <v>315</v>
      </c>
      <c r="AG13" s="49" t="s">
        <v>120</v>
      </c>
      <c r="AH13" s="49" t="s">
        <v>182</v>
      </c>
      <c r="AI13" s="49" t="s">
        <v>316</v>
      </c>
      <c r="AJ13" s="49" t="s">
        <v>226</v>
      </c>
    </row>
    <row r="14" spans="1:36" ht="19.95" customHeight="1" x14ac:dyDescent="0.35">
      <c r="A14" s="44" t="s">
        <v>321</v>
      </c>
      <c r="B14" s="45" t="s">
        <v>137</v>
      </c>
      <c r="C14" s="45" t="s">
        <v>98</v>
      </c>
      <c r="D14" s="45" t="s">
        <v>133</v>
      </c>
      <c r="E14" s="45" t="s">
        <v>133</v>
      </c>
      <c r="F14" s="45" t="s">
        <v>90</v>
      </c>
      <c r="G14" s="45" t="s">
        <v>133</v>
      </c>
      <c r="H14" s="45" t="s">
        <v>97</v>
      </c>
      <c r="I14" s="45" t="s">
        <v>133</v>
      </c>
      <c r="J14" s="45" t="s">
        <v>160</v>
      </c>
      <c r="K14" s="45" t="s">
        <v>133</v>
      </c>
      <c r="L14" s="45" t="s">
        <v>160</v>
      </c>
      <c r="M14" s="45" t="s">
        <v>90</v>
      </c>
      <c r="N14" s="45" t="s">
        <v>97</v>
      </c>
      <c r="O14" s="45" t="s">
        <v>133</v>
      </c>
      <c r="P14" s="45" t="s">
        <v>160</v>
      </c>
      <c r="Q14" s="45" t="s">
        <v>90</v>
      </c>
      <c r="R14" s="45" t="s">
        <v>90</v>
      </c>
      <c r="S14" s="45" t="s">
        <v>160</v>
      </c>
      <c r="T14" s="45" t="s">
        <v>90</v>
      </c>
      <c r="U14" s="45" t="s">
        <v>160</v>
      </c>
      <c r="V14" s="45" t="s">
        <v>90</v>
      </c>
      <c r="W14" s="45" t="s">
        <v>133</v>
      </c>
      <c r="X14" s="45" t="s">
        <v>90</v>
      </c>
      <c r="Y14" s="45" t="s">
        <v>90</v>
      </c>
      <c r="Z14" s="45" t="s">
        <v>90</v>
      </c>
      <c r="AA14" s="45" t="s">
        <v>90</v>
      </c>
      <c r="AB14" s="45" t="s">
        <v>90</v>
      </c>
      <c r="AC14" s="45" t="s">
        <v>90</v>
      </c>
      <c r="AD14" s="45" t="s">
        <v>90</v>
      </c>
      <c r="AE14" s="45" t="s">
        <v>90</v>
      </c>
      <c r="AF14" s="45" t="s">
        <v>137</v>
      </c>
      <c r="AG14" s="45" t="s">
        <v>90</v>
      </c>
      <c r="AH14" s="45" t="s">
        <v>133</v>
      </c>
      <c r="AI14" s="45" t="s">
        <v>90</v>
      </c>
      <c r="AJ14" s="45" t="s">
        <v>98</v>
      </c>
    </row>
    <row r="15" spans="1:36" ht="19.95" customHeight="1" x14ac:dyDescent="0.35">
      <c r="A15" s="41" t="s">
        <v>322</v>
      </c>
      <c r="B15" s="49" t="s">
        <v>116</v>
      </c>
      <c r="C15" s="49" t="s">
        <v>120</v>
      </c>
      <c r="D15" s="49" t="s">
        <v>116</v>
      </c>
      <c r="E15" s="49" t="s">
        <v>116</v>
      </c>
      <c r="F15" s="49" t="s">
        <v>116</v>
      </c>
      <c r="G15" s="49" t="s">
        <v>116</v>
      </c>
      <c r="H15" s="49" t="s">
        <v>147</v>
      </c>
      <c r="I15" s="49" t="s">
        <v>116</v>
      </c>
      <c r="J15" s="49" t="s">
        <v>120</v>
      </c>
      <c r="K15" s="49" t="s">
        <v>116</v>
      </c>
      <c r="L15" s="49" t="s">
        <v>120</v>
      </c>
      <c r="M15" s="49" t="s">
        <v>116</v>
      </c>
      <c r="N15" s="49" t="s">
        <v>120</v>
      </c>
      <c r="O15" s="49" t="s">
        <v>116</v>
      </c>
      <c r="P15" s="49" t="s">
        <v>120</v>
      </c>
      <c r="Q15" s="49" t="s">
        <v>116</v>
      </c>
      <c r="R15" s="49" t="s">
        <v>116</v>
      </c>
      <c r="S15" s="49" t="s">
        <v>120</v>
      </c>
      <c r="T15" s="49" t="s">
        <v>116</v>
      </c>
      <c r="U15" s="49" t="s">
        <v>147</v>
      </c>
      <c r="V15" s="49" t="s">
        <v>116</v>
      </c>
      <c r="W15" s="49" t="s">
        <v>120</v>
      </c>
      <c r="X15" s="49" t="s">
        <v>116</v>
      </c>
      <c r="Y15" s="49" t="s">
        <v>116</v>
      </c>
      <c r="Z15" s="49" t="s">
        <v>116</v>
      </c>
      <c r="AA15" s="49" t="s">
        <v>116</v>
      </c>
      <c r="AB15" s="49" t="s">
        <v>116</v>
      </c>
      <c r="AC15" s="49" t="s">
        <v>116</v>
      </c>
      <c r="AD15" s="49" t="s">
        <v>116</v>
      </c>
      <c r="AE15" s="49" t="s">
        <v>116</v>
      </c>
      <c r="AF15" s="49" t="s">
        <v>120</v>
      </c>
      <c r="AG15" s="49" t="s">
        <v>116</v>
      </c>
      <c r="AH15" s="49" t="s">
        <v>116</v>
      </c>
      <c r="AI15" s="49" t="s">
        <v>116</v>
      </c>
      <c r="AJ15" s="49" t="s">
        <v>120</v>
      </c>
    </row>
    <row r="16" spans="1:36" x14ac:dyDescent="0.3">
      <c r="B16" s="3">
        <f>((B9)+(B11)+(B13)+(B15))</f>
        <v>1</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sheetData>
  <sheetProtection algorithmName="SHA-512" hashValue="R4DVeCFYEETNe0jshTiiCkYbMzog97dY95ybjVvSGy+2QUIaAdwJjK52xWF9sqvstS2+0vCAimTtvM/FlN2mcw==" saltValue="4TBegZCTI9YopMtuTQO88w==" spinCount="100000" sheet="1" objects="1" scenarios="1"/>
  <mergeCells count="8">
    <mergeCell ref="M4:Q4"/>
    <mergeCell ref="R4:AB4"/>
    <mergeCell ref="AC4:AF4"/>
    <mergeCell ref="AG4:AJ4"/>
    <mergeCell ref="B2:F2"/>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J16"/>
  <sheetViews>
    <sheetView showGridLines="0" workbookViewId="0"/>
  </sheetViews>
  <sheetFormatPr defaultColWidth="10.88671875" defaultRowHeight="14.4" x14ac:dyDescent="0.3"/>
  <cols>
    <col min="1" max="1" width="152.3320312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120.6" customHeight="1" x14ac:dyDescent="0.4">
      <c r="A3" s="29" t="s">
        <v>616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9.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323</v>
      </c>
      <c r="D7" s="49" t="s">
        <v>324</v>
      </c>
      <c r="E7" s="49" t="s">
        <v>267</v>
      </c>
      <c r="F7" s="49" t="s">
        <v>47</v>
      </c>
      <c r="G7" s="49" t="s">
        <v>268</v>
      </c>
      <c r="H7" s="49" t="s">
        <v>325</v>
      </c>
      <c r="I7" s="49" t="s">
        <v>56</v>
      </c>
      <c r="J7" s="49" t="s">
        <v>326</v>
      </c>
      <c r="K7" s="49" t="s">
        <v>327</v>
      </c>
      <c r="L7" s="49" t="s">
        <v>269</v>
      </c>
      <c r="M7" s="49" t="s">
        <v>80</v>
      </c>
      <c r="N7" s="49" t="s">
        <v>61</v>
      </c>
      <c r="O7" s="49" t="s">
        <v>62</v>
      </c>
      <c r="P7" s="49" t="s">
        <v>328</v>
      </c>
      <c r="Q7" s="49" t="s">
        <v>64</v>
      </c>
      <c r="R7" s="49" t="s">
        <v>270</v>
      </c>
      <c r="S7" s="49" t="s">
        <v>200</v>
      </c>
      <c r="T7" s="49" t="s">
        <v>66</v>
      </c>
      <c r="U7" s="49" t="s">
        <v>283</v>
      </c>
      <c r="V7" s="49" t="s">
        <v>210</v>
      </c>
      <c r="W7" s="49" t="s">
        <v>69</v>
      </c>
      <c r="X7" s="49" t="s">
        <v>70</v>
      </c>
      <c r="Y7" s="49" t="s">
        <v>211</v>
      </c>
      <c r="Z7" s="49" t="s">
        <v>72</v>
      </c>
      <c r="AA7" s="49" t="s">
        <v>74</v>
      </c>
      <c r="AB7" s="49" t="s">
        <v>73</v>
      </c>
      <c r="AC7" s="49" t="s">
        <v>272</v>
      </c>
      <c r="AD7" s="49" t="s">
        <v>76</v>
      </c>
      <c r="AE7" s="49" t="s">
        <v>186</v>
      </c>
      <c r="AF7" s="49" t="s">
        <v>78</v>
      </c>
      <c r="AG7" s="49" t="s">
        <v>79</v>
      </c>
      <c r="AH7" s="49" t="s">
        <v>80</v>
      </c>
      <c r="AI7" s="49" t="s">
        <v>100</v>
      </c>
      <c r="AJ7" s="49" t="s">
        <v>275</v>
      </c>
    </row>
    <row r="8" spans="1:36" ht="19.95" customHeight="1" x14ac:dyDescent="0.35">
      <c r="A8" s="44" t="s">
        <v>276</v>
      </c>
      <c r="B8" s="45" t="s">
        <v>354</v>
      </c>
      <c r="C8" s="45" t="s">
        <v>355</v>
      </c>
      <c r="D8" s="45" t="s">
        <v>356</v>
      </c>
      <c r="E8" s="45" t="s">
        <v>357</v>
      </c>
      <c r="F8" s="45" t="s">
        <v>166</v>
      </c>
      <c r="G8" s="45" t="s">
        <v>83</v>
      </c>
      <c r="H8" s="45" t="s">
        <v>311</v>
      </c>
      <c r="I8" s="45" t="s">
        <v>68</v>
      </c>
      <c r="J8" s="45" t="s">
        <v>62</v>
      </c>
      <c r="K8" s="45" t="s">
        <v>44</v>
      </c>
      <c r="L8" s="45" t="s">
        <v>218</v>
      </c>
      <c r="M8" s="45" t="s">
        <v>358</v>
      </c>
      <c r="N8" s="45" t="s">
        <v>359</v>
      </c>
      <c r="O8" s="45" t="s">
        <v>217</v>
      </c>
      <c r="P8" s="45" t="s">
        <v>180</v>
      </c>
      <c r="Q8" s="45" t="s">
        <v>88</v>
      </c>
      <c r="R8" s="45" t="s">
        <v>72</v>
      </c>
      <c r="S8" s="45" t="s">
        <v>360</v>
      </c>
      <c r="T8" s="45" t="s">
        <v>41</v>
      </c>
      <c r="U8" s="45" t="s">
        <v>361</v>
      </c>
      <c r="V8" s="45" t="s">
        <v>137</v>
      </c>
      <c r="W8" s="45" t="s">
        <v>166</v>
      </c>
      <c r="X8" s="45" t="s">
        <v>133</v>
      </c>
      <c r="Y8" s="45" t="s">
        <v>133</v>
      </c>
      <c r="Z8" s="45" t="s">
        <v>90</v>
      </c>
      <c r="AA8" s="45" t="s">
        <v>39</v>
      </c>
      <c r="AB8" s="45" t="s">
        <v>134</v>
      </c>
      <c r="AC8" s="45" t="s">
        <v>41</v>
      </c>
      <c r="AD8" s="45" t="s">
        <v>70</v>
      </c>
      <c r="AE8" s="45" t="s">
        <v>211</v>
      </c>
      <c r="AF8" s="45" t="s">
        <v>362</v>
      </c>
      <c r="AG8" s="45" t="s">
        <v>159</v>
      </c>
      <c r="AH8" s="45" t="s">
        <v>216</v>
      </c>
      <c r="AI8" s="45" t="s">
        <v>191</v>
      </c>
      <c r="AJ8" s="45" t="s">
        <v>363</v>
      </c>
    </row>
    <row r="9" spans="1:36" ht="19.95" customHeight="1" x14ac:dyDescent="0.35">
      <c r="A9" s="41" t="s">
        <v>294</v>
      </c>
      <c r="B9" s="49" t="s">
        <v>345</v>
      </c>
      <c r="C9" s="49" t="s">
        <v>224</v>
      </c>
      <c r="D9" s="49" t="s">
        <v>122</v>
      </c>
      <c r="E9" s="49" t="s">
        <v>364</v>
      </c>
      <c r="F9" s="49" t="s">
        <v>143</v>
      </c>
      <c r="G9" s="49" t="s">
        <v>295</v>
      </c>
      <c r="H9" s="49" t="s">
        <v>315</v>
      </c>
      <c r="I9" s="49" t="s">
        <v>345</v>
      </c>
      <c r="J9" s="49" t="s">
        <v>316</v>
      </c>
      <c r="K9" s="49" t="s">
        <v>296</v>
      </c>
      <c r="L9" s="49" t="s">
        <v>345</v>
      </c>
      <c r="M9" s="49" t="s">
        <v>316</v>
      </c>
      <c r="N9" s="49" t="s">
        <v>315</v>
      </c>
      <c r="O9" s="49" t="s">
        <v>122</v>
      </c>
      <c r="P9" s="49" t="s">
        <v>343</v>
      </c>
      <c r="Q9" s="49" t="s">
        <v>237</v>
      </c>
      <c r="R9" s="49" t="s">
        <v>144</v>
      </c>
      <c r="S9" s="49" t="s">
        <v>304</v>
      </c>
      <c r="T9" s="49" t="s">
        <v>145</v>
      </c>
      <c r="U9" s="49" t="s">
        <v>306</v>
      </c>
      <c r="V9" s="49" t="s">
        <v>196</v>
      </c>
      <c r="W9" s="49" t="s">
        <v>304</v>
      </c>
      <c r="X9" s="49" t="s">
        <v>148</v>
      </c>
      <c r="Y9" s="49" t="s">
        <v>141</v>
      </c>
      <c r="Z9" s="49" t="s">
        <v>116</v>
      </c>
      <c r="AA9" s="49" t="s">
        <v>295</v>
      </c>
      <c r="AB9" s="49" t="s">
        <v>123</v>
      </c>
      <c r="AC9" s="49" t="s">
        <v>196</v>
      </c>
      <c r="AD9" s="49" t="s">
        <v>119</v>
      </c>
      <c r="AE9" s="49" t="s">
        <v>299</v>
      </c>
      <c r="AF9" s="49" t="s">
        <v>365</v>
      </c>
      <c r="AG9" s="49" t="s">
        <v>144</v>
      </c>
      <c r="AH9" s="49" t="s">
        <v>149</v>
      </c>
      <c r="AI9" s="49" t="s">
        <v>297</v>
      </c>
      <c r="AJ9" s="49" t="s">
        <v>351</v>
      </c>
    </row>
    <row r="10" spans="1:36" ht="19.95" customHeight="1" x14ac:dyDescent="0.35">
      <c r="A10" s="44" t="s">
        <v>329</v>
      </c>
      <c r="B10" s="45" t="s">
        <v>330</v>
      </c>
      <c r="C10" s="45" t="s">
        <v>331</v>
      </c>
      <c r="D10" s="45" t="s">
        <v>332</v>
      </c>
      <c r="E10" s="45" t="s">
        <v>281</v>
      </c>
      <c r="F10" s="45" t="s">
        <v>333</v>
      </c>
      <c r="G10" s="45" t="s">
        <v>194</v>
      </c>
      <c r="H10" s="45" t="s">
        <v>334</v>
      </c>
      <c r="I10" s="45" t="s">
        <v>335</v>
      </c>
      <c r="J10" s="45" t="s">
        <v>336</v>
      </c>
      <c r="K10" s="45" t="s">
        <v>291</v>
      </c>
      <c r="L10" s="45" t="s">
        <v>337</v>
      </c>
      <c r="M10" s="45" t="s">
        <v>311</v>
      </c>
      <c r="N10" s="45" t="s">
        <v>154</v>
      </c>
      <c r="O10" s="45" t="s">
        <v>154</v>
      </c>
      <c r="P10" s="45" t="s">
        <v>218</v>
      </c>
      <c r="Q10" s="45" t="s">
        <v>287</v>
      </c>
      <c r="R10" s="45" t="s">
        <v>338</v>
      </c>
      <c r="S10" s="45" t="s">
        <v>97</v>
      </c>
      <c r="T10" s="45" t="s">
        <v>105</v>
      </c>
      <c r="U10" s="45" t="s">
        <v>99</v>
      </c>
      <c r="V10" s="45" t="s">
        <v>164</v>
      </c>
      <c r="W10" s="45" t="s">
        <v>133</v>
      </c>
      <c r="X10" s="45" t="s">
        <v>40</v>
      </c>
      <c r="Y10" s="45" t="s">
        <v>159</v>
      </c>
      <c r="Z10" s="45" t="s">
        <v>72</v>
      </c>
      <c r="AA10" s="45" t="s">
        <v>134</v>
      </c>
      <c r="AB10" s="45" t="s">
        <v>41</v>
      </c>
      <c r="AC10" s="45" t="s">
        <v>339</v>
      </c>
      <c r="AD10" s="45" t="s">
        <v>340</v>
      </c>
      <c r="AE10" s="45" t="s">
        <v>159</v>
      </c>
      <c r="AF10" s="45" t="s">
        <v>152</v>
      </c>
      <c r="AG10" s="45" t="s">
        <v>341</v>
      </c>
      <c r="AH10" s="45" t="s">
        <v>218</v>
      </c>
      <c r="AI10" s="45" t="s">
        <v>98</v>
      </c>
      <c r="AJ10" s="45" t="s">
        <v>187</v>
      </c>
    </row>
    <row r="11" spans="1:36" ht="19.95" customHeight="1" x14ac:dyDescent="0.35">
      <c r="A11" s="41" t="s">
        <v>342</v>
      </c>
      <c r="B11" s="49" t="s">
        <v>343</v>
      </c>
      <c r="C11" s="49" t="s">
        <v>296</v>
      </c>
      <c r="D11" s="49" t="s">
        <v>344</v>
      </c>
      <c r="E11" s="49" t="s">
        <v>227</v>
      </c>
      <c r="F11" s="49" t="s">
        <v>248</v>
      </c>
      <c r="G11" s="49" t="s">
        <v>143</v>
      </c>
      <c r="H11" s="49" t="s">
        <v>149</v>
      </c>
      <c r="I11" s="49" t="s">
        <v>122</v>
      </c>
      <c r="J11" s="49" t="s">
        <v>227</v>
      </c>
      <c r="K11" s="49" t="s">
        <v>314</v>
      </c>
      <c r="L11" s="49" t="s">
        <v>345</v>
      </c>
      <c r="M11" s="49" t="s">
        <v>346</v>
      </c>
      <c r="N11" s="49" t="s">
        <v>124</v>
      </c>
      <c r="O11" s="49" t="s">
        <v>343</v>
      </c>
      <c r="P11" s="49" t="s">
        <v>300</v>
      </c>
      <c r="Q11" s="49" t="s">
        <v>347</v>
      </c>
      <c r="R11" s="49" t="s">
        <v>348</v>
      </c>
      <c r="S11" s="49" t="s">
        <v>120</v>
      </c>
      <c r="T11" s="49" t="s">
        <v>298</v>
      </c>
      <c r="U11" s="49" t="s">
        <v>196</v>
      </c>
      <c r="V11" s="49" t="s">
        <v>349</v>
      </c>
      <c r="W11" s="49" t="s">
        <v>120</v>
      </c>
      <c r="X11" s="49" t="s">
        <v>298</v>
      </c>
      <c r="Y11" s="49" t="s">
        <v>350</v>
      </c>
      <c r="Z11" s="49" t="s">
        <v>117</v>
      </c>
      <c r="AA11" s="49" t="s">
        <v>123</v>
      </c>
      <c r="AB11" s="49" t="s">
        <v>226</v>
      </c>
      <c r="AC11" s="49" t="s">
        <v>351</v>
      </c>
      <c r="AD11" s="49" t="s">
        <v>352</v>
      </c>
      <c r="AE11" s="49" t="s">
        <v>344</v>
      </c>
      <c r="AF11" s="49" t="s">
        <v>147</v>
      </c>
      <c r="AG11" s="49" t="s">
        <v>351</v>
      </c>
      <c r="AH11" s="49" t="s">
        <v>227</v>
      </c>
      <c r="AI11" s="49" t="s">
        <v>353</v>
      </c>
      <c r="AJ11" s="49" t="s">
        <v>182</v>
      </c>
    </row>
    <row r="12" spans="1:36" ht="19.95" customHeight="1" x14ac:dyDescent="0.35">
      <c r="A12" s="44" t="s">
        <v>309</v>
      </c>
      <c r="B12" s="45" t="s">
        <v>175</v>
      </c>
      <c r="C12" s="45" t="s">
        <v>191</v>
      </c>
      <c r="D12" s="45" t="s">
        <v>40</v>
      </c>
      <c r="E12" s="45" t="s">
        <v>152</v>
      </c>
      <c r="F12" s="45" t="s">
        <v>99</v>
      </c>
      <c r="G12" s="45" t="s">
        <v>160</v>
      </c>
      <c r="H12" s="45" t="s">
        <v>137</v>
      </c>
      <c r="I12" s="45" t="s">
        <v>160</v>
      </c>
      <c r="J12" s="45" t="s">
        <v>160</v>
      </c>
      <c r="K12" s="45" t="s">
        <v>71</v>
      </c>
      <c r="L12" s="45" t="s">
        <v>98</v>
      </c>
      <c r="M12" s="45" t="s">
        <v>137</v>
      </c>
      <c r="N12" s="45" t="s">
        <v>152</v>
      </c>
      <c r="O12" s="45" t="s">
        <v>90</v>
      </c>
      <c r="P12" s="45" t="s">
        <v>136</v>
      </c>
      <c r="Q12" s="45" t="s">
        <v>90</v>
      </c>
      <c r="R12" s="45" t="s">
        <v>97</v>
      </c>
      <c r="S12" s="45" t="s">
        <v>90</v>
      </c>
      <c r="T12" s="45" t="s">
        <v>159</v>
      </c>
      <c r="U12" s="45" t="s">
        <v>90</v>
      </c>
      <c r="V12" s="45" t="s">
        <v>90</v>
      </c>
      <c r="W12" s="45" t="s">
        <v>90</v>
      </c>
      <c r="X12" s="45" t="s">
        <v>133</v>
      </c>
      <c r="Y12" s="45" t="s">
        <v>90</v>
      </c>
      <c r="Z12" s="45" t="s">
        <v>90</v>
      </c>
      <c r="AA12" s="45" t="s">
        <v>97</v>
      </c>
      <c r="AB12" s="45" t="s">
        <v>133</v>
      </c>
      <c r="AC12" s="45" t="s">
        <v>98</v>
      </c>
      <c r="AD12" s="45" t="s">
        <v>41</v>
      </c>
      <c r="AE12" s="45" t="s">
        <v>133</v>
      </c>
      <c r="AF12" s="45" t="s">
        <v>90</v>
      </c>
      <c r="AG12" s="45" t="s">
        <v>152</v>
      </c>
      <c r="AH12" s="45" t="s">
        <v>100</v>
      </c>
      <c r="AI12" s="45" t="s">
        <v>90</v>
      </c>
      <c r="AJ12" s="45" t="s">
        <v>160</v>
      </c>
    </row>
    <row r="13" spans="1:36" ht="19.95" customHeight="1" x14ac:dyDescent="0.35">
      <c r="A13" s="41" t="s">
        <v>313</v>
      </c>
      <c r="B13" s="49" t="s">
        <v>147</v>
      </c>
      <c r="C13" s="49" t="s">
        <v>147</v>
      </c>
      <c r="D13" s="49" t="s">
        <v>146</v>
      </c>
      <c r="E13" s="49" t="s">
        <v>146</v>
      </c>
      <c r="F13" s="49" t="s">
        <v>146</v>
      </c>
      <c r="G13" s="49" t="s">
        <v>120</v>
      </c>
      <c r="H13" s="49" t="s">
        <v>146</v>
      </c>
      <c r="I13" s="49" t="s">
        <v>120</v>
      </c>
      <c r="J13" s="49" t="s">
        <v>120</v>
      </c>
      <c r="K13" s="49" t="s">
        <v>144</v>
      </c>
      <c r="L13" s="49" t="s">
        <v>147</v>
      </c>
      <c r="M13" s="49" t="s">
        <v>147</v>
      </c>
      <c r="N13" s="49" t="s">
        <v>144</v>
      </c>
      <c r="O13" s="49" t="s">
        <v>116</v>
      </c>
      <c r="P13" s="49" t="s">
        <v>146</v>
      </c>
      <c r="Q13" s="49" t="s">
        <v>116</v>
      </c>
      <c r="R13" s="49" t="s">
        <v>120</v>
      </c>
      <c r="S13" s="49" t="s">
        <v>116</v>
      </c>
      <c r="T13" s="49" t="s">
        <v>168</v>
      </c>
      <c r="U13" s="49" t="s">
        <v>116</v>
      </c>
      <c r="V13" s="49" t="s">
        <v>116</v>
      </c>
      <c r="W13" s="49" t="s">
        <v>116</v>
      </c>
      <c r="X13" s="49" t="s">
        <v>146</v>
      </c>
      <c r="Y13" s="49" t="s">
        <v>116</v>
      </c>
      <c r="Z13" s="49" t="s">
        <v>116</v>
      </c>
      <c r="AA13" s="49" t="s">
        <v>182</v>
      </c>
      <c r="AB13" s="49" t="s">
        <v>120</v>
      </c>
      <c r="AC13" s="49" t="s">
        <v>120</v>
      </c>
      <c r="AD13" s="49" t="s">
        <v>168</v>
      </c>
      <c r="AE13" s="49" t="s">
        <v>120</v>
      </c>
      <c r="AF13" s="49" t="s">
        <v>116</v>
      </c>
      <c r="AG13" s="49" t="s">
        <v>147</v>
      </c>
      <c r="AH13" s="49" t="s">
        <v>148</v>
      </c>
      <c r="AI13" s="49" t="s">
        <v>116</v>
      </c>
      <c r="AJ13" s="49" t="s">
        <v>116</v>
      </c>
    </row>
    <row r="14" spans="1:36" ht="19.95" customHeight="1" x14ac:dyDescent="0.35">
      <c r="A14" s="44" t="s">
        <v>321</v>
      </c>
      <c r="B14" s="45" t="s">
        <v>73</v>
      </c>
      <c r="C14" s="45" t="s">
        <v>40</v>
      </c>
      <c r="D14" s="45" t="s">
        <v>39</v>
      </c>
      <c r="E14" s="45" t="s">
        <v>41</v>
      </c>
      <c r="F14" s="45" t="s">
        <v>152</v>
      </c>
      <c r="G14" s="45" t="s">
        <v>97</v>
      </c>
      <c r="H14" s="45" t="s">
        <v>97</v>
      </c>
      <c r="I14" s="45" t="s">
        <v>90</v>
      </c>
      <c r="J14" s="45" t="s">
        <v>71</v>
      </c>
      <c r="K14" s="45" t="s">
        <v>136</v>
      </c>
      <c r="L14" s="45" t="s">
        <v>152</v>
      </c>
      <c r="M14" s="45" t="s">
        <v>159</v>
      </c>
      <c r="N14" s="45" t="s">
        <v>99</v>
      </c>
      <c r="O14" s="45" t="s">
        <v>160</v>
      </c>
      <c r="P14" s="45" t="s">
        <v>134</v>
      </c>
      <c r="Q14" s="45" t="s">
        <v>90</v>
      </c>
      <c r="R14" s="45" t="s">
        <v>152</v>
      </c>
      <c r="S14" s="45" t="s">
        <v>90</v>
      </c>
      <c r="T14" s="45" t="s">
        <v>191</v>
      </c>
      <c r="U14" s="45" t="s">
        <v>90</v>
      </c>
      <c r="V14" s="45" t="s">
        <v>245</v>
      </c>
      <c r="W14" s="45" t="s">
        <v>90</v>
      </c>
      <c r="X14" s="45" t="s">
        <v>137</v>
      </c>
      <c r="Y14" s="45" t="s">
        <v>90</v>
      </c>
      <c r="Z14" s="45" t="s">
        <v>90</v>
      </c>
      <c r="AA14" s="45" t="s">
        <v>90</v>
      </c>
      <c r="AB14" s="45" t="s">
        <v>98</v>
      </c>
      <c r="AC14" s="45" t="s">
        <v>71</v>
      </c>
      <c r="AD14" s="45" t="s">
        <v>81</v>
      </c>
      <c r="AE14" s="45" t="s">
        <v>97</v>
      </c>
      <c r="AF14" s="45" t="s">
        <v>90</v>
      </c>
      <c r="AG14" s="45" t="s">
        <v>71</v>
      </c>
      <c r="AH14" s="45" t="s">
        <v>72</v>
      </c>
      <c r="AI14" s="45" t="s">
        <v>90</v>
      </c>
      <c r="AJ14" s="45" t="s">
        <v>99</v>
      </c>
    </row>
    <row r="15" spans="1:36" ht="19.95" customHeight="1" x14ac:dyDescent="0.35">
      <c r="A15" s="41" t="s">
        <v>322</v>
      </c>
      <c r="B15" s="49" t="s">
        <v>146</v>
      </c>
      <c r="C15" s="49" t="s">
        <v>146</v>
      </c>
      <c r="D15" s="49" t="s">
        <v>144</v>
      </c>
      <c r="E15" s="49" t="s">
        <v>173</v>
      </c>
      <c r="F15" s="49" t="s">
        <v>144</v>
      </c>
      <c r="G15" s="49" t="s">
        <v>147</v>
      </c>
      <c r="H15" s="49" t="s">
        <v>147</v>
      </c>
      <c r="I15" s="49" t="s">
        <v>116</v>
      </c>
      <c r="J15" s="49" t="s">
        <v>196</v>
      </c>
      <c r="K15" s="49" t="s">
        <v>147</v>
      </c>
      <c r="L15" s="49" t="s">
        <v>144</v>
      </c>
      <c r="M15" s="49" t="s">
        <v>141</v>
      </c>
      <c r="N15" s="49" t="s">
        <v>147</v>
      </c>
      <c r="O15" s="49" t="s">
        <v>120</v>
      </c>
      <c r="P15" s="49" t="s">
        <v>144</v>
      </c>
      <c r="Q15" s="49" t="s">
        <v>116</v>
      </c>
      <c r="R15" s="49" t="s">
        <v>144</v>
      </c>
      <c r="S15" s="49" t="s">
        <v>116</v>
      </c>
      <c r="T15" s="49" t="s">
        <v>173</v>
      </c>
      <c r="U15" s="49" t="s">
        <v>116</v>
      </c>
      <c r="V15" s="49" t="s">
        <v>141</v>
      </c>
      <c r="W15" s="49" t="s">
        <v>116</v>
      </c>
      <c r="X15" s="49" t="s">
        <v>113</v>
      </c>
      <c r="Y15" s="49" t="s">
        <v>116</v>
      </c>
      <c r="Z15" s="49" t="s">
        <v>116</v>
      </c>
      <c r="AA15" s="49" t="s">
        <v>120</v>
      </c>
      <c r="AB15" s="49" t="s">
        <v>168</v>
      </c>
      <c r="AC15" s="49" t="s">
        <v>196</v>
      </c>
      <c r="AD15" s="49" t="s">
        <v>141</v>
      </c>
      <c r="AE15" s="49" t="s">
        <v>182</v>
      </c>
      <c r="AF15" s="49" t="s">
        <v>116</v>
      </c>
      <c r="AG15" s="49" t="s">
        <v>196</v>
      </c>
      <c r="AH15" s="49" t="s">
        <v>148</v>
      </c>
      <c r="AI15" s="49" t="s">
        <v>116</v>
      </c>
      <c r="AJ15" s="49" t="s">
        <v>120</v>
      </c>
    </row>
    <row r="16" spans="1:36" x14ac:dyDescent="0.3">
      <c r="B16" s="3">
        <f>((B9)+(B11)+(B13)+(B15))</f>
        <v>1</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sheetData>
  <sheetProtection algorithmName="SHA-512" hashValue="bzk9ti/c2i1Qwa7ze92FYq3rWkuMljPiyUwsnTgQy+FftLMllOV6uENCfeLjvwEsOzqgGuhW22xemTmpOUcPIA==" saltValue="YW3qQsoV4d+YGWXxEWvltw==" spinCount="100000" sheet="1" objects="1" scenarios="1"/>
  <mergeCells count="8">
    <mergeCell ref="R4:AB4"/>
    <mergeCell ref="AC4:AF4"/>
    <mergeCell ref="AG4:AJ4"/>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J14"/>
  <sheetViews>
    <sheetView showGridLines="0" workbookViewId="0"/>
  </sheetViews>
  <sheetFormatPr defaultColWidth="10.88671875" defaultRowHeight="14.4" x14ac:dyDescent="0.3"/>
  <cols>
    <col min="1" max="1" width="49.554687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100.8" customHeight="1" x14ac:dyDescent="0.4">
      <c r="A3" s="92" t="s">
        <v>610</v>
      </c>
      <c r="B3" s="92"/>
      <c r="C3" s="92"/>
      <c r="D3" s="92"/>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9.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51</v>
      </c>
      <c r="D7" s="49" t="s">
        <v>324</v>
      </c>
      <c r="E7" s="49" t="s">
        <v>267</v>
      </c>
      <c r="F7" s="49" t="s">
        <v>200</v>
      </c>
      <c r="G7" s="49" t="s">
        <v>54</v>
      </c>
      <c r="H7" s="49" t="s">
        <v>325</v>
      </c>
      <c r="I7" s="49" t="s">
        <v>56</v>
      </c>
      <c r="J7" s="49" t="s">
        <v>57</v>
      </c>
      <c r="K7" s="49" t="s">
        <v>327</v>
      </c>
      <c r="L7" s="49" t="s">
        <v>59</v>
      </c>
      <c r="M7" s="49" t="s">
        <v>80</v>
      </c>
      <c r="N7" s="49" t="s">
        <v>23</v>
      </c>
      <c r="O7" s="49" t="s">
        <v>230</v>
      </c>
      <c r="P7" s="49" t="s">
        <v>328</v>
      </c>
      <c r="Q7" s="49" t="s">
        <v>64</v>
      </c>
      <c r="R7" s="49" t="s">
        <v>65</v>
      </c>
      <c r="S7" s="49" t="s">
        <v>200</v>
      </c>
      <c r="T7" s="49" t="s">
        <v>37</v>
      </c>
      <c r="U7" s="49" t="s">
        <v>67</v>
      </c>
      <c r="V7" s="49" t="s">
        <v>68</v>
      </c>
      <c r="W7" s="49" t="s">
        <v>184</v>
      </c>
      <c r="X7" s="49" t="s">
        <v>70</v>
      </c>
      <c r="Y7" s="49" t="s">
        <v>211</v>
      </c>
      <c r="Z7" s="49" t="s">
        <v>72</v>
      </c>
      <c r="AA7" s="49" t="s">
        <v>74</v>
      </c>
      <c r="AB7" s="49" t="s">
        <v>74</v>
      </c>
      <c r="AC7" s="49" t="s">
        <v>272</v>
      </c>
      <c r="AD7" s="49" t="s">
        <v>76</v>
      </c>
      <c r="AE7" s="49" t="s">
        <v>77</v>
      </c>
      <c r="AF7" s="49" t="s">
        <v>366</v>
      </c>
      <c r="AG7" s="49" t="s">
        <v>274</v>
      </c>
      <c r="AH7" s="49" t="s">
        <v>80</v>
      </c>
      <c r="AI7" s="49" t="s">
        <v>100</v>
      </c>
      <c r="AJ7" s="49" t="s">
        <v>213</v>
      </c>
    </row>
    <row r="8" spans="1:36" ht="19.95" customHeight="1" x14ac:dyDescent="0.35">
      <c r="A8" s="44" t="s">
        <v>367</v>
      </c>
      <c r="B8" s="45" t="s">
        <v>368</v>
      </c>
      <c r="C8" s="45" t="s">
        <v>369</v>
      </c>
      <c r="D8" s="45" t="s">
        <v>53</v>
      </c>
      <c r="E8" s="45" t="s">
        <v>207</v>
      </c>
      <c r="F8" s="45" t="s">
        <v>138</v>
      </c>
      <c r="G8" s="45" t="s">
        <v>358</v>
      </c>
      <c r="H8" s="45" t="s">
        <v>156</v>
      </c>
      <c r="I8" s="45" t="s">
        <v>370</v>
      </c>
      <c r="J8" s="45" t="s">
        <v>371</v>
      </c>
      <c r="K8" s="45" t="s">
        <v>372</v>
      </c>
      <c r="L8" s="45" t="s">
        <v>235</v>
      </c>
      <c r="M8" s="45" t="s">
        <v>337</v>
      </c>
      <c r="N8" s="45" t="s">
        <v>151</v>
      </c>
      <c r="O8" s="45" t="s">
        <v>357</v>
      </c>
      <c r="P8" s="45" t="s">
        <v>228</v>
      </c>
      <c r="Q8" s="45" t="s">
        <v>373</v>
      </c>
      <c r="R8" s="45" t="s">
        <v>374</v>
      </c>
      <c r="S8" s="45" t="s">
        <v>72</v>
      </c>
      <c r="T8" s="45" t="s">
        <v>240</v>
      </c>
      <c r="U8" s="45" t="s">
        <v>74</v>
      </c>
      <c r="V8" s="45" t="s">
        <v>161</v>
      </c>
      <c r="W8" s="45" t="s">
        <v>133</v>
      </c>
      <c r="X8" s="45" t="s">
        <v>41</v>
      </c>
      <c r="Y8" s="45" t="s">
        <v>211</v>
      </c>
      <c r="Z8" s="45" t="s">
        <v>72</v>
      </c>
      <c r="AA8" s="45" t="s">
        <v>152</v>
      </c>
      <c r="AB8" s="45" t="s">
        <v>41</v>
      </c>
      <c r="AC8" s="45" t="s">
        <v>375</v>
      </c>
      <c r="AD8" s="45" t="s">
        <v>376</v>
      </c>
      <c r="AE8" s="45" t="s">
        <v>159</v>
      </c>
      <c r="AF8" s="45" t="s">
        <v>42</v>
      </c>
      <c r="AG8" s="45" t="s">
        <v>377</v>
      </c>
      <c r="AH8" s="45" t="s">
        <v>293</v>
      </c>
      <c r="AI8" s="45" t="s">
        <v>245</v>
      </c>
      <c r="AJ8" s="45" t="s">
        <v>216</v>
      </c>
    </row>
    <row r="9" spans="1:36" ht="19.95" customHeight="1" x14ac:dyDescent="0.35">
      <c r="A9" s="41" t="s">
        <v>378</v>
      </c>
      <c r="B9" s="49" t="s">
        <v>227</v>
      </c>
      <c r="C9" s="49" t="s">
        <v>295</v>
      </c>
      <c r="D9" s="49" t="s">
        <v>122</v>
      </c>
      <c r="E9" s="49" t="s">
        <v>232</v>
      </c>
      <c r="F9" s="49" t="s">
        <v>315</v>
      </c>
      <c r="G9" s="49" t="s">
        <v>300</v>
      </c>
      <c r="H9" s="49" t="s">
        <v>344</v>
      </c>
      <c r="I9" s="49" t="s">
        <v>227</v>
      </c>
      <c r="J9" s="49" t="s">
        <v>232</v>
      </c>
      <c r="K9" s="49" t="s">
        <v>307</v>
      </c>
      <c r="L9" s="49" t="s">
        <v>122</v>
      </c>
      <c r="M9" s="49" t="s">
        <v>227</v>
      </c>
      <c r="N9" s="49" t="s">
        <v>142</v>
      </c>
      <c r="O9" s="49" t="s">
        <v>303</v>
      </c>
      <c r="P9" s="49" t="s">
        <v>379</v>
      </c>
      <c r="Q9" s="49" t="s">
        <v>260</v>
      </c>
      <c r="R9" s="49" t="s">
        <v>304</v>
      </c>
      <c r="S9" s="49" t="s">
        <v>196</v>
      </c>
      <c r="T9" s="49" t="s">
        <v>380</v>
      </c>
      <c r="U9" s="49" t="s">
        <v>124</v>
      </c>
      <c r="V9" s="49" t="s">
        <v>381</v>
      </c>
      <c r="W9" s="49" t="s">
        <v>120</v>
      </c>
      <c r="X9" s="49" t="s">
        <v>350</v>
      </c>
      <c r="Y9" s="49" t="s">
        <v>304</v>
      </c>
      <c r="Z9" s="49" t="s">
        <v>117</v>
      </c>
      <c r="AA9" s="49" t="s">
        <v>140</v>
      </c>
      <c r="AB9" s="49" t="s">
        <v>226</v>
      </c>
      <c r="AC9" s="49" t="s">
        <v>382</v>
      </c>
      <c r="AD9" s="49" t="s">
        <v>383</v>
      </c>
      <c r="AE9" s="49" t="s">
        <v>224</v>
      </c>
      <c r="AF9" s="49" t="s">
        <v>168</v>
      </c>
      <c r="AG9" s="49" t="s">
        <v>350</v>
      </c>
      <c r="AH9" s="49" t="s">
        <v>308</v>
      </c>
      <c r="AI9" s="49" t="s">
        <v>296</v>
      </c>
      <c r="AJ9" s="49" t="s">
        <v>170</v>
      </c>
    </row>
    <row r="10" spans="1:36" ht="19.95" customHeight="1" x14ac:dyDescent="0.35">
      <c r="A10" s="44" t="s">
        <v>384</v>
      </c>
      <c r="B10" s="45" t="s">
        <v>327</v>
      </c>
      <c r="C10" s="45" t="s">
        <v>76</v>
      </c>
      <c r="D10" s="45" t="s">
        <v>332</v>
      </c>
      <c r="E10" s="45" t="s">
        <v>385</v>
      </c>
      <c r="F10" s="45" t="s">
        <v>135</v>
      </c>
      <c r="G10" s="45" t="s">
        <v>386</v>
      </c>
      <c r="H10" s="45" t="s">
        <v>131</v>
      </c>
      <c r="I10" s="45" t="s">
        <v>161</v>
      </c>
      <c r="J10" s="45" t="s">
        <v>180</v>
      </c>
      <c r="K10" s="45" t="s">
        <v>268</v>
      </c>
      <c r="L10" s="45" t="s">
        <v>335</v>
      </c>
      <c r="M10" s="45" t="s">
        <v>163</v>
      </c>
      <c r="N10" s="45" t="s">
        <v>290</v>
      </c>
      <c r="O10" s="45" t="s">
        <v>192</v>
      </c>
      <c r="P10" s="45" t="s">
        <v>151</v>
      </c>
      <c r="Q10" s="45" t="s">
        <v>38</v>
      </c>
      <c r="R10" s="45" t="s">
        <v>97</v>
      </c>
      <c r="S10" s="45" t="s">
        <v>387</v>
      </c>
      <c r="T10" s="45" t="s">
        <v>159</v>
      </c>
      <c r="U10" s="45" t="s">
        <v>216</v>
      </c>
      <c r="V10" s="45" t="s">
        <v>98</v>
      </c>
      <c r="W10" s="45" t="s">
        <v>358</v>
      </c>
      <c r="X10" s="45" t="s">
        <v>133</v>
      </c>
      <c r="Y10" s="45" t="s">
        <v>90</v>
      </c>
      <c r="Z10" s="45" t="s">
        <v>90</v>
      </c>
      <c r="AA10" s="45" t="s">
        <v>95</v>
      </c>
      <c r="AB10" s="45" t="s">
        <v>191</v>
      </c>
      <c r="AC10" s="45" t="s">
        <v>245</v>
      </c>
      <c r="AD10" s="45" t="s">
        <v>70</v>
      </c>
      <c r="AE10" s="45" t="s">
        <v>159</v>
      </c>
      <c r="AF10" s="45" t="s">
        <v>46</v>
      </c>
      <c r="AG10" s="45" t="s">
        <v>211</v>
      </c>
      <c r="AH10" s="45" t="s">
        <v>88</v>
      </c>
      <c r="AI10" s="45" t="s">
        <v>99</v>
      </c>
      <c r="AJ10" s="45" t="s">
        <v>388</v>
      </c>
    </row>
    <row r="11" spans="1:36" ht="19.95" customHeight="1" x14ac:dyDescent="0.35">
      <c r="A11" s="41" t="s">
        <v>389</v>
      </c>
      <c r="B11" s="49" t="s">
        <v>143</v>
      </c>
      <c r="C11" s="49" t="s">
        <v>121</v>
      </c>
      <c r="D11" s="49" t="s">
        <v>344</v>
      </c>
      <c r="E11" s="49" t="s">
        <v>118</v>
      </c>
      <c r="F11" s="49" t="s">
        <v>123</v>
      </c>
      <c r="G11" s="49" t="s">
        <v>390</v>
      </c>
      <c r="H11" s="49" t="s">
        <v>122</v>
      </c>
      <c r="I11" s="49" t="s">
        <v>224</v>
      </c>
      <c r="J11" s="49" t="s">
        <v>123</v>
      </c>
      <c r="K11" s="49" t="s">
        <v>299</v>
      </c>
      <c r="L11" s="49" t="s">
        <v>314</v>
      </c>
      <c r="M11" s="49" t="s">
        <v>316</v>
      </c>
      <c r="N11" s="49" t="s">
        <v>248</v>
      </c>
      <c r="O11" s="49" t="s">
        <v>121</v>
      </c>
      <c r="P11" s="49" t="s">
        <v>121</v>
      </c>
      <c r="Q11" s="49" t="s">
        <v>114</v>
      </c>
      <c r="R11" s="49" t="s">
        <v>120</v>
      </c>
      <c r="S11" s="49" t="s">
        <v>381</v>
      </c>
      <c r="T11" s="49" t="s">
        <v>168</v>
      </c>
      <c r="U11" s="49" t="s">
        <v>303</v>
      </c>
      <c r="V11" s="49" t="s">
        <v>144</v>
      </c>
      <c r="W11" s="49" t="s">
        <v>306</v>
      </c>
      <c r="X11" s="49" t="s">
        <v>196</v>
      </c>
      <c r="Y11" s="49" t="s">
        <v>120</v>
      </c>
      <c r="Z11" s="49" t="s">
        <v>116</v>
      </c>
      <c r="AA11" s="49" t="s">
        <v>391</v>
      </c>
      <c r="AB11" s="49" t="s">
        <v>108</v>
      </c>
      <c r="AC11" s="49" t="s">
        <v>147</v>
      </c>
      <c r="AD11" s="49" t="s">
        <v>119</v>
      </c>
      <c r="AE11" s="49" t="s">
        <v>344</v>
      </c>
      <c r="AF11" s="49" t="s">
        <v>243</v>
      </c>
      <c r="AG11" s="49" t="s">
        <v>144</v>
      </c>
      <c r="AH11" s="49" t="s">
        <v>107</v>
      </c>
      <c r="AI11" s="49" t="s">
        <v>320</v>
      </c>
      <c r="AJ11" s="49" t="s">
        <v>383</v>
      </c>
    </row>
    <row r="12" spans="1:36" ht="19.95" customHeight="1" x14ac:dyDescent="0.35">
      <c r="A12" s="44" t="s">
        <v>321</v>
      </c>
      <c r="B12" s="45" t="s">
        <v>128</v>
      </c>
      <c r="C12" s="45" t="s">
        <v>233</v>
      </c>
      <c r="D12" s="45" t="s">
        <v>188</v>
      </c>
      <c r="E12" s="45" t="s">
        <v>70</v>
      </c>
      <c r="F12" s="45" t="s">
        <v>40</v>
      </c>
      <c r="G12" s="45" t="s">
        <v>137</v>
      </c>
      <c r="H12" s="45" t="s">
        <v>152</v>
      </c>
      <c r="I12" s="45" t="s">
        <v>99</v>
      </c>
      <c r="J12" s="45" t="s">
        <v>71</v>
      </c>
      <c r="K12" s="45" t="s">
        <v>41</v>
      </c>
      <c r="L12" s="45" t="s">
        <v>41</v>
      </c>
      <c r="M12" s="45" t="s">
        <v>134</v>
      </c>
      <c r="N12" s="45" t="s">
        <v>39</v>
      </c>
      <c r="O12" s="45" t="s">
        <v>99</v>
      </c>
      <c r="P12" s="45" t="s">
        <v>96</v>
      </c>
      <c r="Q12" s="45" t="s">
        <v>90</v>
      </c>
      <c r="R12" s="45" t="s">
        <v>90</v>
      </c>
      <c r="S12" s="45" t="s">
        <v>134</v>
      </c>
      <c r="T12" s="45" t="s">
        <v>96</v>
      </c>
      <c r="U12" s="45" t="s">
        <v>72</v>
      </c>
      <c r="V12" s="45" t="s">
        <v>99</v>
      </c>
      <c r="W12" s="45" t="s">
        <v>98</v>
      </c>
      <c r="X12" s="45" t="s">
        <v>133</v>
      </c>
      <c r="Y12" s="45" t="s">
        <v>90</v>
      </c>
      <c r="Z12" s="45" t="s">
        <v>90</v>
      </c>
      <c r="AA12" s="45" t="s">
        <v>90</v>
      </c>
      <c r="AB12" s="45" t="s">
        <v>99</v>
      </c>
      <c r="AC12" s="45" t="s">
        <v>99</v>
      </c>
      <c r="AD12" s="45" t="s">
        <v>41</v>
      </c>
      <c r="AE12" s="45" t="s">
        <v>99</v>
      </c>
      <c r="AF12" s="45" t="s">
        <v>233</v>
      </c>
      <c r="AG12" s="45" t="s">
        <v>100</v>
      </c>
      <c r="AH12" s="45" t="s">
        <v>81</v>
      </c>
      <c r="AI12" s="45" t="s">
        <v>90</v>
      </c>
      <c r="AJ12" s="45" t="s">
        <v>178</v>
      </c>
    </row>
    <row r="13" spans="1:36" ht="19.95" customHeight="1" x14ac:dyDescent="0.35">
      <c r="A13" s="41" t="s">
        <v>322</v>
      </c>
      <c r="B13" s="49" t="s">
        <v>148</v>
      </c>
      <c r="C13" s="49" t="s">
        <v>196</v>
      </c>
      <c r="D13" s="49" t="s">
        <v>148</v>
      </c>
      <c r="E13" s="49" t="s">
        <v>141</v>
      </c>
      <c r="F13" s="48">
        <v>0.06</v>
      </c>
      <c r="G13" s="49" t="s">
        <v>146</v>
      </c>
      <c r="H13" s="49" t="s">
        <v>148</v>
      </c>
      <c r="I13" s="49" t="s">
        <v>146</v>
      </c>
      <c r="J13" s="48">
        <v>0.05</v>
      </c>
      <c r="K13" s="49" t="s">
        <v>196</v>
      </c>
      <c r="L13" s="49" t="s">
        <v>141</v>
      </c>
      <c r="M13" s="49" t="s">
        <v>196</v>
      </c>
      <c r="N13" s="49" t="s">
        <v>141</v>
      </c>
      <c r="O13" s="49" t="s">
        <v>144</v>
      </c>
      <c r="P13" s="49" t="s">
        <v>141</v>
      </c>
      <c r="Q13" s="49" t="s">
        <v>116</v>
      </c>
      <c r="R13" s="49" t="s">
        <v>116</v>
      </c>
      <c r="S13" s="49" t="s">
        <v>196</v>
      </c>
      <c r="T13" s="49" t="s">
        <v>172</v>
      </c>
      <c r="U13" s="49" t="s">
        <v>183</v>
      </c>
      <c r="V13" s="49" t="s">
        <v>148</v>
      </c>
      <c r="W13" s="49" t="s">
        <v>144</v>
      </c>
      <c r="X13" s="49" t="s">
        <v>146</v>
      </c>
      <c r="Y13" s="49" t="s">
        <v>116</v>
      </c>
      <c r="Z13" s="49" t="s">
        <v>116</v>
      </c>
      <c r="AA13" s="49" t="s">
        <v>120</v>
      </c>
      <c r="AB13" s="49" t="s">
        <v>170</v>
      </c>
      <c r="AC13" s="49" t="s">
        <v>120</v>
      </c>
      <c r="AD13" s="49" t="s">
        <v>168</v>
      </c>
      <c r="AE13" s="49" t="s">
        <v>169</v>
      </c>
      <c r="AF13" s="49" t="s">
        <v>148</v>
      </c>
      <c r="AG13" s="49" t="s">
        <v>146</v>
      </c>
      <c r="AH13" s="49" t="s">
        <v>173</v>
      </c>
      <c r="AI13" s="49" t="s">
        <v>146</v>
      </c>
      <c r="AJ13" s="49" t="s">
        <v>173</v>
      </c>
    </row>
    <row r="14" spans="1:36" x14ac:dyDescent="0.3">
      <c r="B14" s="3">
        <f>((B9)+(B11)+(B13))</f>
        <v>1</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sheetData>
  <sheetProtection algorithmName="SHA-512" hashValue="H5t8EifVCJdiWQPG6LZCYNcCMFCF4caQJ6aGbQdMG2nkjTAe/JDkODxrO8lb8kf4A3Sh2rqsB6Ox4DgZcTQBcw==" saltValue="FjnBg01i7IFqiWXDTxcyOA==" spinCount="100000" sheet="1" objects="1" scenarios="1"/>
  <mergeCells count="9">
    <mergeCell ref="R4:AB4"/>
    <mergeCell ref="AC4:AF4"/>
    <mergeCell ref="AG4:AJ4"/>
    <mergeCell ref="A3:D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J14"/>
  <sheetViews>
    <sheetView showGridLines="0" workbookViewId="0"/>
  </sheetViews>
  <sheetFormatPr defaultColWidth="10.88671875" defaultRowHeight="14.4" x14ac:dyDescent="0.3"/>
  <cols>
    <col min="1" max="1" width="57.2187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55.2" customHeight="1" x14ac:dyDescent="0.4">
      <c r="A3" s="92" t="s">
        <v>611</v>
      </c>
      <c r="B3" s="92"/>
      <c r="C3" s="92"/>
      <c r="D3" s="92"/>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9.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50</v>
      </c>
      <c r="C7" s="49" t="s">
        <v>51</v>
      </c>
      <c r="D7" s="49" t="s">
        <v>324</v>
      </c>
      <c r="E7" s="49" t="s">
        <v>25</v>
      </c>
      <c r="F7" s="49" t="s">
        <v>200</v>
      </c>
      <c r="G7" s="49" t="s">
        <v>54</v>
      </c>
      <c r="H7" s="49" t="s">
        <v>325</v>
      </c>
      <c r="I7" s="49" t="s">
        <v>56</v>
      </c>
      <c r="J7" s="49" t="s">
        <v>326</v>
      </c>
      <c r="K7" s="49" t="s">
        <v>58</v>
      </c>
      <c r="L7" s="49" t="s">
        <v>269</v>
      </c>
      <c r="M7" s="49" t="s">
        <v>60</v>
      </c>
      <c r="N7" s="49" t="s">
        <v>61</v>
      </c>
      <c r="O7" s="49" t="s">
        <v>230</v>
      </c>
      <c r="P7" s="49" t="s">
        <v>63</v>
      </c>
      <c r="Q7" s="49" t="s">
        <v>64</v>
      </c>
      <c r="R7" s="49" t="s">
        <v>270</v>
      </c>
      <c r="S7" s="49" t="s">
        <v>200</v>
      </c>
      <c r="T7" s="49" t="s">
        <v>37</v>
      </c>
      <c r="U7" s="49" t="s">
        <v>67</v>
      </c>
      <c r="V7" s="49" t="s">
        <v>68</v>
      </c>
      <c r="W7" s="49" t="s">
        <v>69</v>
      </c>
      <c r="X7" s="49" t="s">
        <v>190</v>
      </c>
      <c r="Y7" s="49" t="s">
        <v>159</v>
      </c>
      <c r="Z7" s="49" t="s">
        <v>72</v>
      </c>
      <c r="AA7" s="49" t="s">
        <v>73</v>
      </c>
      <c r="AB7" s="49" t="s">
        <v>74</v>
      </c>
      <c r="AC7" s="49" t="s">
        <v>272</v>
      </c>
      <c r="AD7" s="49" t="s">
        <v>76</v>
      </c>
      <c r="AE7" s="49" t="s">
        <v>77</v>
      </c>
      <c r="AF7" s="49" t="s">
        <v>78</v>
      </c>
      <c r="AG7" s="49" t="s">
        <v>392</v>
      </c>
      <c r="AH7" s="49" t="s">
        <v>80</v>
      </c>
      <c r="AI7" s="49" t="s">
        <v>72</v>
      </c>
      <c r="AJ7" s="49" t="s">
        <v>275</v>
      </c>
    </row>
    <row r="8" spans="1:36" ht="19.95" customHeight="1" x14ac:dyDescent="0.35">
      <c r="A8" s="44" t="s">
        <v>367</v>
      </c>
      <c r="B8" s="45" t="s">
        <v>55</v>
      </c>
      <c r="C8" s="45" t="s">
        <v>185</v>
      </c>
      <c r="D8" s="45" t="s">
        <v>102</v>
      </c>
      <c r="E8" s="45" t="s">
        <v>74</v>
      </c>
      <c r="F8" s="45" t="s">
        <v>175</v>
      </c>
      <c r="G8" s="45" t="s">
        <v>95</v>
      </c>
      <c r="H8" s="45" t="s">
        <v>129</v>
      </c>
      <c r="I8" s="45" t="s">
        <v>85</v>
      </c>
      <c r="J8" s="45" t="s">
        <v>234</v>
      </c>
      <c r="K8" s="45" t="s">
        <v>132</v>
      </c>
      <c r="L8" s="45" t="s">
        <v>48</v>
      </c>
      <c r="M8" s="45" t="s">
        <v>188</v>
      </c>
      <c r="N8" s="45" t="s">
        <v>219</v>
      </c>
      <c r="O8" s="45" t="s">
        <v>162</v>
      </c>
      <c r="P8" s="45" t="s">
        <v>94</v>
      </c>
      <c r="Q8" s="45" t="s">
        <v>81</v>
      </c>
      <c r="R8" s="45" t="s">
        <v>81</v>
      </c>
      <c r="S8" s="45" t="s">
        <v>187</v>
      </c>
      <c r="T8" s="45" t="s">
        <v>181</v>
      </c>
      <c r="U8" s="45" t="s">
        <v>129</v>
      </c>
      <c r="V8" s="45" t="s">
        <v>71</v>
      </c>
      <c r="W8" s="45" t="s">
        <v>98</v>
      </c>
      <c r="X8" s="45" t="s">
        <v>98</v>
      </c>
      <c r="Y8" s="45" t="s">
        <v>98</v>
      </c>
      <c r="Z8" s="45" t="s">
        <v>90</v>
      </c>
      <c r="AA8" s="45" t="s">
        <v>245</v>
      </c>
      <c r="AB8" s="45" t="s">
        <v>160</v>
      </c>
      <c r="AC8" s="45" t="s">
        <v>186</v>
      </c>
      <c r="AD8" s="45" t="s">
        <v>219</v>
      </c>
      <c r="AE8" s="45" t="s">
        <v>97</v>
      </c>
      <c r="AF8" s="45" t="s">
        <v>385</v>
      </c>
      <c r="AG8" s="45" t="s">
        <v>165</v>
      </c>
      <c r="AH8" s="45" t="s">
        <v>188</v>
      </c>
      <c r="AI8" s="45" t="s">
        <v>133</v>
      </c>
      <c r="AJ8" s="45" t="s">
        <v>103</v>
      </c>
    </row>
    <row r="9" spans="1:36" ht="19.95" customHeight="1" x14ac:dyDescent="0.35">
      <c r="A9" s="41" t="s">
        <v>378</v>
      </c>
      <c r="B9" s="49" t="s">
        <v>170</v>
      </c>
      <c r="C9" s="49" t="s">
        <v>145</v>
      </c>
      <c r="D9" s="49" t="s">
        <v>167</v>
      </c>
      <c r="E9" s="49" t="s">
        <v>172</v>
      </c>
      <c r="F9" s="49" t="s">
        <v>168</v>
      </c>
      <c r="G9" s="49" t="s">
        <v>172</v>
      </c>
      <c r="H9" s="49" t="s">
        <v>167</v>
      </c>
      <c r="I9" s="49" t="s">
        <v>108</v>
      </c>
      <c r="J9" s="49" t="s">
        <v>167</v>
      </c>
      <c r="K9" s="49" t="s">
        <v>145</v>
      </c>
      <c r="L9" s="49" t="s">
        <v>170</v>
      </c>
      <c r="M9" s="49" t="s">
        <v>169</v>
      </c>
      <c r="N9" s="49" t="s">
        <v>115</v>
      </c>
      <c r="O9" s="49" t="s">
        <v>237</v>
      </c>
      <c r="P9" s="49" t="s">
        <v>168</v>
      </c>
      <c r="Q9" s="49" t="s">
        <v>141</v>
      </c>
      <c r="R9" s="49" t="s">
        <v>196</v>
      </c>
      <c r="S9" s="49" t="s">
        <v>167</v>
      </c>
      <c r="T9" s="49" t="s">
        <v>118</v>
      </c>
      <c r="U9" s="49" t="s">
        <v>108</v>
      </c>
      <c r="V9" s="49" t="s">
        <v>115</v>
      </c>
      <c r="W9" s="49" t="s">
        <v>196</v>
      </c>
      <c r="X9" s="49" t="s">
        <v>170</v>
      </c>
      <c r="Y9" s="49" t="s">
        <v>114</v>
      </c>
      <c r="Z9" s="49" t="s">
        <v>116</v>
      </c>
      <c r="AA9" s="49" t="s">
        <v>109</v>
      </c>
      <c r="AB9" s="49" t="s">
        <v>173</v>
      </c>
      <c r="AC9" s="49" t="s">
        <v>182</v>
      </c>
      <c r="AD9" s="49" t="s">
        <v>108</v>
      </c>
      <c r="AE9" s="49" t="s">
        <v>141</v>
      </c>
      <c r="AF9" s="49" t="s">
        <v>167</v>
      </c>
      <c r="AG9" s="49" t="s">
        <v>168</v>
      </c>
      <c r="AH9" s="49" t="s">
        <v>169</v>
      </c>
      <c r="AI9" s="49" t="s">
        <v>182</v>
      </c>
      <c r="AJ9" s="49" t="s">
        <v>115</v>
      </c>
    </row>
    <row r="10" spans="1:36" ht="19.95" customHeight="1" x14ac:dyDescent="0.35">
      <c r="A10" s="44" t="s">
        <v>384</v>
      </c>
      <c r="B10" s="45" t="s">
        <v>393</v>
      </c>
      <c r="C10" s="45" t="s">
        <v>375</v>
      </c>
      <c r="D10" s="45" t="s">
        <v>394</v>
      </c>
      <c r="E10" s="45" t="s">
        <v>221</v>
      </c>
      <c r="F10" s="45" t="s">
        <v>395</v>
      </c>
      <c r="G10" s="45" t="s">
        <v>396</v>
      </c>
      <c r="H10" s="45" t="s">
        <v>179</v>
      </c>
      <c r="I10" s="45" t="s">
        <v>235</v>
      </c>
      <c r="J10" s="45" t="s">
        <v>374</v>
      </c>
      <c r="K10" s="45" t="s">
        <v>397</v>
      </c>
      <c r="L10" s="45" t="s">
        <v>280</v>
      </c>
      <c r="M10" s="45" t="s">
        <v>398</v>
      </c>
      <c r="N10" s="45" t="s">
        <v>291</v>
      </c>
      <c r="O10" s="45" t="s">
        <v>150</v>
      </c>
      <c r="P10" s="45" t="s">
        <v>399</v>
      </c>
      <c r="Q10" s="45" t="s">
        <v>62</v>
      </c>
      <c r="R10" s="45" t="s">
        <v>400</v>
      </c>
      <c r="S10" s="45" t="s">
        <v>20</v>
      </c>
      <c r="T10" s="45" t="s">
        <v>194</v>
      </c>
      <c r="U10" s="45" t="s">
        <v>127</v>
      </c>
      <c r="V10" s="45" t="s">
        <v>126</v>
      </c>
      <c r="W10" s="45" t="s">
        <v>217</v>
      </c>
      <c r="X10" s="45" t="s">
        <v>71</v>
      </c>
      <c r="Y10" s="45" t="s">
        <v>134</v>
      </c>
      <c r="Z10" s="45" t="s">
        <v>72</v>
      </c>
      <c r="AA10" s="45" t="s">
        <v>94</v>
      </c>
      <c r="AB10" s="45" t="s">
        <v>70</v>
      </c>
      <c r="AC10" s="45" t="s">
        <v>401</v>
      </c>
      <c r="AD10" s="45" t="s">
        <v>102</v>
      </c>
      <c r="AE10" s="45" t="s">
        <v>158</v>
      </c>
      <c r="AF10" s="45" t="s">
        <v>397</v>
      </c>
      <c r="AG10" s="45" t="s">
        <v>402</v>
      </c>
      <c r="AH10" s="45" t="s">
        <v>403</v>
      </c>
      <c r="AI10" s="45" t="s">
        <v>152</v>
      </c>
      <c r="AJ10" s="45" t="s">
        <v>401</v>
      </c>
    </row>
    <row r="11" spans="1:36" ht="19.95" customHeight="1" x14ac:dyDescent="0.35">
      <c r="A11" s="41" t="s">
        <v>389</v>
      </c>
      <c r="B11" s="49" t="s">
        <v>347</v>
      </c>
      <c r="C11" s="49" t="s">
        <v>347</v>
      </c>
      <c r="D11" s="49" t="s">
        <v>347</v>
      </c>
      <c r="E11" s="49" t="s">
        <v>404</v>
      </c>
      <c r="F11" s="49" t="s">
        <v>405</v>
      </c>
      <c r="G11" s="49" t="s">
        <v>404</v>
      </c>
      <c r="H11" s="49" t="s">
        <v>308</v>
      </c>
      <c r="I11" s="49" t="s">
        <v>232</v>
      </c>
      <c r="J11" s="49" t="s">
        <v>297</v>
      </c>
      <c r="K11" s="49" t="s">
        <v>225</v>
      </c>
      <c r="L11" s="49" t="s">
        <v>260</v>
      </c>
      <c r="M11" s="49" t="s">
        <v>380</v>
      </c>
      <c r="N11" s="49" t="s">
        <v>298</v>
      </c>
      <c r="O11" s="49" t="s">
        <v>298</v>
      </c>
      <c r="P11" s="49" t="s">
        <v>171</v>
      </c>
      <c r="Q11" s="49" t="s">
        <v>351</v>
      </c>
      <c r="R11" s="49" t="s">
        <v>349</v>
      </c>
      <c r="S11" s="49" t="s">
        <v>404</v>
      </c>
      <c r="T11" s="49" t="s">
        <v>346</v>
      </c>
      <c r="U11" s="49" t="s">
        <v>379</v>
      </c>
      <c r="V11" s="49" t="s">
        <v>239</v>
      </c>
      <c r="W11" s="49" t="s">
        <v>348</v>
      </c>
      <c r="X11" s="49" t="s">
        <v>404</v>
      </c>
      <c r="Y11" s="49" t="s">
        <v>406</v>
      </c>
      <c r="Z11" s="49" t="s">
        <v>365</v>
      </c>
      <c r="AA11" s="49" t="s">
        <v>225</v>
      </c>
      <c r="AB11" s="49" t="s">
        <v>315</v>
      </c>
      <c r="AC11" s="49" t="s">
        <v>225</v>
      </c>
      <c r="AD11" s="49" t="s">
        <v>248</v>
      </c>
      <c r="AE11" s="49" t="s">
        <v>347</v>
      </c>
      <c r="AF11" s="49" t="s">
        <v>380</v>
      </c>
      <c r="AG11" s="49" t="s">
        <v>407</v>
      </c>
      <c r="AH11" s="49" t="s">
        <v>239</v>
      </c>
      <c r="AI11" s="49" t="s">
        <v>408</v>
      </c>
      <c r="AJ11" s="49" t="s">
        <v>171</v>
      </c>
    </row>
    <row r="12" spans="1:36" ht="19.95" customHeight="1" x14ac:dyDescent="0.35">
      <c r="A12" s="44" t="s">
        <v>321</v>
      </c>
      <c r="B12" s="45" t="s">
        <v>130</v>
      </c>
      <c r="C12" s="45" t="s">
        <v>189</v>
      </c>
      <c r="D12" s="45" t="s">
        <v>409</v>
      </c>
      <c r="E12" s="45" t="s">
        <v>39</v>
      </c>
      <c r="F12" s="45" t="s">
        <v>73</v>
      </c>
      <c r="G12" s="45" t="s">
        <v>72</v>
      </c>
      <c r="H12" s="45" t="s">
        <v>211</v>
      </c>
      <c r="I12" s="45" t="s">
        <v>71</v>
      </c>
      <c r="J12" s="45" t="s">
        <v>189</v>
      </c>
      <c r="K12" s="45" t="s">
        <v>70</v>
      </c>
      <c r="L12" s="45" t="s">
        <v>39</v>
      </c>
      <c r="M12" s="45" t="s">
        <v>211</v>
      </c>
      <c r="N12" s="45" t="s">
        <v>178</v>
      </c>
      <c r="O12" s="45" t="s">
        <v>191</v>
      </c>
      <c r="P12" s="45" t="s">
        <v>409</v>
      </c>
      <c r="Q12" s="45" t="s">
        <v>137</v>
      </c>
      <c r="R12" s="45" t="s">
        <v>96</v>
      </c>
      <c r="S12" s="45" t="s">
        <v>98</v>
      </c>
      <c r="T12" s="45" t="s">
        <v>129</v>
      </c>
      <c r="U12" s="45" t="s">
        <v>41</v>
      </c>
      <c r="V12" s="45" t="s">
        <v>40</v>
      </c>
      <c r="W12" s="45" t="s">
        <v>97</v>
      </c>
      <c r="X12" s="45" t="s">
        <v>133</v>
      </c>
      <c r="Y12" s="45" t="s">
        <v>133</v>
      </c>
      <c r="Z12" s="45" t="s">
        <v>90</v>
      </c>
      <c r="AA12" s="45" t="s">
        <v>90</v>
      </c>
      <c r="AB12" s="45" t="s">
        <v>134</v>
      </c>
      <c r="AC12" s="45" t="s">
        <v>73</v>
      </c>
      <c r="AD12" s="45" t="s">
        <v>74</v>
      </c>
      <c r="AE12" s="45" t="s">
        <v>245</v>
      </c>
      <c r="AF12" s="45" t="s">
        <v>158</v>
      </c>
      <c r="AG12" s="45" t="s">
        <v>193</v>
      </c>
      <c r="AH12" s="45" t="s">
        <v>181</v>
      </c>
      <c r="AI12" s="45" t="s">
        <v>133</v>
      </c>
      <c r="AJ12" s="45" t="s">
        <v>73</v>
      </c>
    </row>
    <row r="13" spans="1:36" ht="19.95" customHeight="1" x14ac:dyDescent="0.35">
      <c r="A13" s="41" t="s">
        <v>322</v>
      </c>
      <c r="B13" s="48" t="s">
        <v>183</v>
      </c>
      <c r="C13" s="48" t="s">
        <v>119</v>
      </c>
      <c r="D13" s="48" t="s">
        <v>141</v>
      </c>
      <c r="E13" s="48">
        <v>7.0000000000000007E-2</v>
      </c>
      <c r="F13" s="48" t="s">
        <v>170</v>
      </c>
      <c r="G13" s="48">
        <v>7.0000000000000007E-2</v>
      </c>
      <c r="H13" s="48">
        <v>0.11</v>
      </c>
      <c r="I13" s="48" t="s">
        <v>182</v>
      </c>
      <c r="J13" s="48" t="s">
        <v>170</v>
      </c>
      <c r="K13" s="48" t="s">
        <v>196</v>
      </c>
      <c r="L13" s="48" t="s">
        <v>182</v>
      </c>
      <c r="M13" s="48">
        <v>0.09</v>
      </c>
      <c r="N13" s="48" t="s">
        <v>119</v>
      </c>
      <c r="O13" s="48" t="s">
        <v>148</v>
      </c>
      <c r="P13" s="48" t="s">
        <v>110</v>
      </c>
      <c r="Q13" s="48" t="s">
        <v>146</v>
      </c>
      <c r="R13" s="48">
        <v>0.08</v>
      </c>
      <c r="S13" s="48" t="s">
        <v>147</v>
      </c>
      <c r="T13" s="48">
        <v>0.22</v>
      </c>
      <c r="U13" s="48" t="s">
        <v>110</v>
      </c>
      <c r="V13" s="48">
        <v>0.15</v>
      </c>
      <c r="W13" s="48" t="s">
        <v>144</v>
      </c>
      <c r="X13" s="48" t="s">
        <v>144</v>
      </c>
      <c r="Y13" s="48" t="s">
        <v>141</v>
      </c>
      <c r="Z13" s="48" t="s">
        <v>147</v>
      </c>
      <c r="AA13" s="48" t="s">
        <v>116</v>
      </c>
      <c r="AB13" s="48">
        <v>0.3</v>
      </c>
      <c r="AC13" s="48">
        <v>0.1</v>
      </c>
      <c r="AD13" s="48" t="s">
        <v>109</v>
      </c>
      <c r="AE13" s="48" t="s">
        <v>167</v>
      </c>
      <c r="AF13" s="48" t="s">
        <v>148</v>
      </c>
      <c r="AG13" s="48" t="s">
        <v>173</v>
      </c>
      <c r="AH13" s="48" t="s">
        <v>115</v>
      </c>
      <c r="AI13" s="48">
        <v>0.12</v>
      </c>
      <c r="AJ13" s="48" t="s">
        <v>141</v>
      </c>
    </row>
    <row r="14" spans="1:36" x14ac:dyDescent="0.3">
      <c r="B14" s="3">
        <f>((B9)+(B11)+(B13))</f>
        <v>1</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sheetData>
  <sheetProtection algorithmName="SHA-512" hashValue="E0kNg55bLPWxh9Zrjsui2SemlusgSh3rWOKXQ6xPRwP5545KLD1ic2PaIGkyqD4dcQtPaHPJbX5bKfZZUFAZPA==" saltValue="ixkShay/zU+/PTf3YlgXGA=="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J18"/>
  <sheetViews>
    <sheetView showGridLines="0" workbookViewId="0"/>
  </sheetViews>
  <sheetFormatPr defaultColWidth="10.88671875" defaultRowHeight="14.4" x14ac:dyDescent="0.3"/>
  <cols>
    <col min="1" max="1" width="156.33203125" customWidth="1"/>
    <col min="2" max="36" width="20.77734375" customWidth="1"/>
  </cols>
  <sheetData>
    <row r="1" spans="1:36" ht="21" x14ac:dyDescent="0.4">
      <c r="A1" s="26" t="str">
        <f>HYPERLINK("#Contents!A1","Return to Contents")</f>
        <v>Return to Contents</v>
      </c>
    </row>
    <row r="2" spans="1:36" ht="64.8" customHeight="1" x14ac:dyDescent="0.4">
      <c r="B2" s="91" t="s">
        <v>607</v>
      </c>
      <c r="C2" s="91"/>
      <c r="D2" s="91"/>
      <c r="E2" s="91"/>
      <c r="F2" s="91"/>
      <c r="G2" s="27"/>
      <c r="H2" s="27"/>
      <c r="I2" s="27"/>
      <c r="J2" s="27"/>
      <c r="K2" s="27"/>
      <c r="L2" s="27"/>
      <c r="M2" s="27"/>
      <c r="N2" s="28"/>
      <c r="O2" s="28"/>
    </row>
    <row r="3" spans="1:36" ht="55.2" customHeight="1" x14ac:dyDescent="0.4">
      <c r="A3" s="29" t="s">
        <v>617</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30"/>
      <c r="AD3" s="30"/>
      <c r="AF3" s="29"/>
    </row>
    <row r="4" spans="1:36" ht="18" customHeight="1" x14ac:dyDescent="0.3">
      <c r="A4" s="1"/>
      <c r="B4" s="31"/>
      <c r="C4" s="89" t="s">
        <v>197</v>
      </c>
      <c r="D4" s="90"/>
      <c r="E4" s="85" t="s">
        <v>605</v>
      </c>
      <c r="F4" s="85"/>
      <c r="G4" s="85"/>
      <c r="H4" s="85"/>
      <c r="I4" s="85"/>
      <c r="J4" s="89" t="s">
        <v>576</v>
      </c>
      <c r="K4" s="85"/>
      <c r="L4" s="90"/>
      <c r="M4" s="85" t="s">
        <v>577</v>
      </c>
      <c r="N4" s="85"/>
      <c r="O4" s="85"/>
      <c r="P4" s="85"/>
      <c r="Q4" s="85"/>
      <c r="R4" s="86" t="s">
        <v>578</v>
      </c>
      <c r="S4" s="87"/>
      <c r="T4" s="87"/>
      <c r="U4" s="87"/>
      <c r="V4" s="87"/>
      <c r="W4" s="87"/>
      <c r="X4" s="87"/>
      <c r="Y4" s="87"/>
      <c r="Z4" s="87"/>
      <c r="AA4" s="87"/>
      <c r="AB4" s="88"/>
      <c r="AC4" s="85" t="s">
        <v>579</v>
      </c>
      <c r="AD4" s="85"/>
      <c r="AE4" s="85"/>
      <c r="AF4" s="85"/>
      <c r="AG4" s="89" t="s">
        <v>580</v>
      </c>
      <c r="AH4" s="85"/>
      <c r="AI4" s="85"/>
      <c r="AJ4" s="90"/>
    </row>
    <row r="5" spans="1:36" ht="99.6" customHeight="1" x14ac:dyDescent="0.3">
      <c r="A5" s="34" t="s">
        <v>606</v>
      </c>
      <c r="B5" s="35" t="s">
        <v>608</v>
      </c>
      <c r="C5" s="37" t="s">
        <v>1</v>
      </c>
      <c r="D5" s="38" t="s">
        <v>2</v>
      </c>
      <c r="E5" s="2" t="s">
        <v>584</v>
      </c>
      <c r="F5" s="2" t="s">
        <v>585</v>
      </c>
      <c r="G5" s="2" t="s">
        <v>586</v>
      </c>
      <c r="H5" s="2" t="s">
        <v>587</v>
      </c>
      <c r="I5" s="2" t="s">
        <v>588</v>
      </c>
      <c r="J5" s="37" t="s">
        <v>589</v>
      </c>
      <c r="K5" s="2" t="s">
        <v>590</v>
      </c>
      <c r="L5" s="38" t="s">
        <v>591</v>
      </c>
      <c r="M5" s="39" t="s">
        <v>592</v>
      </c>
      <c r="N5" s="39" t="s">
        <v>593</v>
      </c>
      <c r="O5" s="39" t="s">
        <v>594</v>
      </c>
      <c r="P5" s="39" t="s">
        <v>595</v>
      </c>
      <c r="Q5" s="39" t="s">
        <v>596</v>
      </c>
      <c r="R5" s="37" t="s">
        <v>3</v>
      </c>
      <c r="S5" s="2" t="s">
        <v>4</v>
      </c>
      <c r="T5" s="2" t="s">
        <v>5</v>
      </c>
      <c r="U5" s="2" t="s">
        <v>6</v>
      </c>
      <c r="V5" s="2" t="s">
        <v>7</v>
      </c>
      <c r="W5" s="2" t="s">
        <v>8</v>
      </c>
      <c r="X5" s="2" t="s">
        <v>9</v>
      </c>
      <c r="Y5" s="2" t="s">
        <v>10</v>
      </c>
      <c r="Z5" s="2" t="s">
        <v>11</v>
      </c>
      <c r="AA5" s="2" t="s">
        <v>597</v>
      </c>
      <c r="AB5" s="38" t="s">
        <v>598</v>
      </c>
      <c r="AC5" s="2" t="s">
        <v>599</v>
      </c>
      <c r="AD5" s="2" t="s">
        <v>600</v>
      </c>
      <c r="AE5" s="2" t="s">
        <v>601</v>
      </c>
      <c r="AF5" s="2" t="s">
        <v>602</v>
      </c>
      <c r="AG5" s="37" t="s">
        <v>12</v>
      </c>
      <c r="AH5" s="40" t="s">
        <v>13</v>
      </c>
      <c r="AI5" s="2" t="s">
        <v>603</v>
      </c>
      <c r="AJ5" s="38" t="s">
        <v>14</v>
      </c>
    </row>
    <row r="6" spans="1:36" ht="19.95" customHeight="1" x14ac:dyDescent="0.35">
      <c r="A6" s="44" t="s">
        <v>15</v>
      </c>
      <c r="B6" s="45" t="s">
        <v>16</v>
      </c>
      <c r="C6" s="45" t="s">
        <v>17</v>
      </c>
      <c r="D6" s="45" t="s">
        <v>18</v>
      </c>
      <c r="E6" s="45" t="s">
        <v>19</v>
      </c>
      <c r="F6" s="45" t="s">
        <v>20</v>
      </c>
      <c r="G6" s="45" t="s">
        <v>21</v>
      </c>
      <c r="H6" s="45" t="s">
        <v>22</v>
      </c>
      <c r="I6" s="45" t="s">
        <v>23</v>
      </c>
      <c r="J6" s="45" t="s">
        <v>24</v>
      </c>
      <c r="K6" s="45" t="s">
        <v>25</v>
      </c>
      <c r="L6" s="45" t="s">
        <v>26</v>
      </c>
      <c r="M6" s="45" t="s">
        <v>27</v>
      </c>
      <c r="N6" s="45" t="s">
        <v>28</v>
      </c>
      <c r="O6" s="45" t="s">
        <v>29</v>
      </c>
      <c r="P6" s="45" t="s">
        <v>30</v>
      </c>
      <c r="Q6" s="45" t="s">
        <v>31</v>
      </c>
      <c r="R6" s="45" t="s">
        <v>32</v>
      </c>
      <c r="S6" s="45" t="s">
        <v>33</v>
      </c>
      <c r="T6" s="45" t="s">
        <v>34</v>
      </c>
      <c r="U6" s="45" t="s">
        <v>35</v>
      </c>
      <c r="V6" s="45" t="s">
        <v>36</v>
      </c>
      <c r="W6" s="45" t="s">
        <v>37</v>
      </c>
      <c r="X6" s="45" t="s">
        <v>38</v>
      </c>
      <c r="Y6" s="45" t="s">
        <v>39</v>
      </c>
      <c r="Z6" s="45" t="s">
        <v>40</v>
      </c>
      <c r="AA6" s="45" t="s">
        <v>41</v>
      </c>
      <c r="AB6" s="45" t="s">
        <v>42</v>
      </c>
      <c r="AC6" s="45" t="s">
        <v>43</v>
      </c>
      <c r="AD6" s="45" t="s">
        <v>44</v>
      </c>
      <c r="AE6" s="45" t="s">
        <v>42</v>
      </c>
      <c r="AF6" s="45" t="s">
        <v>45</v>
      </c>
      <c r="AG6" s="45" t="s">
        <v>46</v>
      </c>
      <c r="AH6" s="45" t="s">
        <v>47</v>
      </c>
      <c r="AI6" s="45" t="s">
        <v>48</v>
      </c>
      <c r="AJ6" s="45" t="s">
        <v>45</v>
      </c>
    </row>
    <row r="7" spans="1:36" ht="19.95" customHeight="1" x14ac:dyDescent="0.35">
      <c r="A7" s="41" t="s">
        <v>49</v>
      </c>
      <c r="B7" s="49" t="s">
        <v>16</v>
      </c>
      <c r="C7" s="49" t="s">
        <v>51</v>
      </c>
      <c r="D7" s="49" t="s">
        <v>324</v>
      </c>
      <c r="E7" s="49" t="s">
        <v>25</v>
      </c>
      <c r="F7" s="49" t="s">
        <v>47</v>
      </c>
      <c r="G7" s="49" t="s">
        <v>54</v>
      </c>
      <c r="H7" s="49" t="s">
        <v>325</v>
      </c>
      <c r="I7" s="49" t="s">
        <v>201</v>
      </c>
      <c r="J7" s="49" t="s">
        <v>57</v>
      </c>
      <c r="K7" s="49" t="s">
        <v>327</v>
      </c>
      <c r="L7" s="49" t="s">
        <v>203</v>
      </c>
      <c r="M7" s="49" t="s">
        <v>60</v>
      </c>
      <c r="N7" s="49" t="s">
        <v>23</v>
      </c>
      <c r="O7" s="49" t="s">
        <v>410</v>
      </c>
      <c r="P7" s="49" t="s">
        <v>63</v>
      </c>
      <c r="Q7" s="49" t="s">
        <v>207</v>
      </c>
      <c r="R7" s="49" t="s">
        <v>65</v>
      </c>
      <c r="S7" s="49" t="s">
        <v>200</v>
      </c>
      <c r="T7" s="49" t="s">
        <v>228</v>
      </c>
      <c r="U7" s="49" t="s">
        <v>67</v>
      </c>
      <c r="V7" s="49" t="s">
        <v>103</v>
      </c>
      <c r="W7" s="49" t="s">
        <v>184</v>
      </c>
      <c r="X7" s="49" t="s">
        <v>190</v>
      </c>
      <c r="Y7" s="49" t="s">
        <v>211</v>
      </c>
      <c r="Z7" s="49" t="s">
        <v>72</v>
      </c>
      <c r="AA7" s="49" t="s">
        <v>74</v>
      </c>
      <c r="AB7" s="49" t="s">
        <v>74</v>
      </c>
      <c r="AC7" s="49" t="s">
        <v>272</v>
      </c>
      <c r="AD7" s="49" t="s">
        <v>76</v>
      </c>
      <c r="AE7" s="49" t="s">
        <v>186</v>
      </c>
      <c r="AF7" s="49" t="s">
        <v>82</v>
      </c>
      <c r="AG7" s="49" t="s">
        <v>392</v>
      </c>
      <c r="AH7" s="49" t="s">
        <v>60</v>
      </c>
      <c r="AI7" s="49" t="s">
        <v>100</v>
      </c>
      <c r="AJ7" s="49" t="s">
        <v>213</v>
      </c>
    </row>
    <row r="8" spans="1:36" ht="19.95" customHeight="1" x14ac:dyDescent="0.35">
      <c r="A8" s="44" t="s">
        <v>411</v>
      </c>
      <c r="B8" s="45" t="s">
        <v>412</v>
      </c>
      <c r="C8" s="45" t="s">
        <v>413</v>
      </c>
      <c r="D8" s="45" t="s">
        <v>285</v>
      </c>
      <c r="E8" s="45" t="s">
        <v>184</v>
      </c>
      <c r="F8" s="45" t="s">
        <v>156</v>
      </c>
      <c r="G8" s="45" t="s">
        <v>210</v>
      </c>
      <c r="H8" s="45" t="s">
        <v>177</v>
      </c>
      <c r="I8" s="45" t="s">
        <v>195</v>
      </c>
      <c r="J8" s="45" t="s">
        <v>84</v>
      </c>
      <c r="K8" s="45" t="s">
        <v>414</v>
      </c>
      <c r="L8" s="45" t="s">
        <v>103</v>
      </c>
      <c r="M8" s="45" t="s">
        <v>415</v>
      </c>
      <c r="N8" s="45" t="s">
        <v>102</v>
      </c>
      <c r="O8" s="45" t="s">
        <v>126</v>
      </c>
      <c r="P8" s="45" t="s">
        <v>361</v>
      </c>
      <c r="Q8" s="45" t="s">
        <v>234</v>
      </c>
      <c r="R8" s="45" t="s">
        <v>176</v>
      </c>
      <c r="S8" s="45" t="s">
        <v>31</v>
      </c>
      <c r="T8" s="45" t="s">
        <v>94</v>
      </c>
      <c r="U8" s="45" t="s">
        <v>192</v>
      </c>
      <c r="V8" s="45" t="s">
        <v>101</v>
      </c>
      <c r="W8" s="45" t="s">
        <v>87</v>
      </c>
      <c r="X8" s="45" t="s">
        <v>99</v>
      </c>
      <c r="Y8" s="45" t="s">
        <v>99</v>
      </c>
      <c r="Z8" s="45" t="s">
        <v>137</v>
      </c>
      <c r="AA8" s="45" t="s">
        <v>96</v>
      </c>
      <c r="AB8" s="45" t="s">
        <v>99</v>
      </c>
      <c r="AC8" s="45" t="s">
        <v>416</v>
      </c>
      <c r="AD8" s="45" t="s">
        <v>165</v>
      </c>
      <c r="AE8" s="45" t="s">
        <v>245</v>
      </c>
      <c r="AF8" s="45" t="s">
        <v>328</v>
      </c>
      <c r="AG8" s="45" t="s">
        <v>130</v>
      </c>
      <c r="AH8" s="45" t="s">
        <v>128</v>
      </c>
      <c r="AI8" s="45" t="s">
        <v>245</v>
      </c>
      <c r="AJ8" s="45" t="s">
        <v>417</v>
      </c>
    </row>
    <row r="9" spans="1:36" ht="19.95" customHeight="1" x14ac:dyDescent="0.35">
      <c r="A9" s="41" t="s">
        <v>418</v>
      </c>
      <c r="B9" s="49" t="s">
        <v>143</v>
      </c>
      <c r="C9" s="49" t="s">
        <v>112</v>
      </c>
      <c r="D9" s="49" t="s">
        <v>314</v>
      </c>
      <c r="E9" s="49" t="s">
        <v>111</v>
      </c>
      <c r="F9" s="49" t="s">
        <v>111</v>
      </c>
      <c r="G9" s="49" t="s">
        <v>307</v>
      </c>
      <c r="H9" s="49" t="s">
        <v>299</v>
      </c>
      <c r="I9" s="49" t="s">
        <v>143</v>
      </c>
      <c r="J9" s="49" t="s">
        <v>112</v>
      </c>
      <c r="K9" s="49" t="s">
        <v>314</v>
      </c>
      <c r="L9" s="49" t="s">
        <v>112</v>
      </c>
      <c r="M9" s="49" t="s">
        <v>111</v>
      </c>
      <c r="N9" s="49" t="s">
        <v>143</v>
      </c>
      <c r="O9" s="49" t="s">
        <v>112</v>
      </c>
      <c r="P9" s="49" t="s">
        <v>344</v>
      </c>
      <c r="Q9" s="49" t="s">
        <v>316</v>
      </c>
      <c r="R9" s="49" t="s">
        <v>139</v>
      </c>
      <c r="S9" s="49" t="s">
        <v>226</v>
      </c>
      <c r="T9" s="49" t="s">
        <v>115</v>
      </c>
      <c r="U9" s="49" t="s">
        <v>307</v>
      </c>
      <c r="V9" s="49" t="s">
        <v>112</v>
      </c>
      <c r="W9" s="49" t="s">
        <v>352</v>
      </c>
      <c r="X9" s="49" t="s">
        <v>237</v>
      </c>
      <c r="Y9" s="49" t="s">
        <v>121</v>
      </c>
      <c r="Z9" s="49" t="s">
        <v>344</v>
      </c>
      <c r="AA9" s="49" t="s">
        <v>296</v>
      </c>
      <c r="AB9" s="49" t="s">
        <v>110</v>
      </c>
      <c r="AC9" s="49" t="s">
        <v>237</v>
      </c>
      <c r="AD9" s="49" t="s">
        <v>106</v>
      </c>
      <c r="AE9" s="49" t="s">
        <v>115</v>
      </c>
      <c r="AF9" s="49" t="s">
        <v>301</v>
      </c>
      <c r="AG9" s="49" t="s">
        <v>108</v>
      </c>
      <c r="AH9" s="49" t="s">
        <v>118</v>
      </c>
      <c r="AI9" s="49" t="s">
        <v>296</v>
      </c>
      <c r="AJ9" s="49" t="s">
        <v>296</v>
      </c>
    </row>
    <row r="10" spans="1:36" ht="19.95" customHeight="1" x14ac:dyDescent="0.35">
      <c r="A10" s="44" t="s">
        <v>425</v>
      </c>
      <c r="B10" s="45" t="s">
        <v>337</v>
      </c>
      <c r="C10" s="45" t="s">
        <v>157</v>
      </c>
      <c r="D10" s="45" t="s">
        <v>155</v>
      </c>
      <c r="E10" s="45" t="s">
        <v>48</v>
      </c>
      <c r="F10" s="45" t="s">
        <v>233</v>
      </c>
      <c r="G10" s="45" t="s">
        <v>152</v>
      </c>
      <c r="H10" s="45" t="s">
        <v>40</v>
      </c>
      <c r="I10" s="45" t="s">
        <v>95</v>
      </c>
      <c r="J10" s="45" t="s">
        <v>42</v>
      </c>
      <c r="K10" s="45" t="s">
        <v>77</v>
      </c>
      <c r="L10" s="45" t="s">
        <v>158</v>
      </c>
      <c r="M10" s="45" t="s">
        <v>101</v>
      </c>
      <c r="N10" s="45" t="s">
        <v>178</v>
      </c>
      <c r="O10" s="45" t="s">
        <v>100</v>
      </c>
      <c r="P10" s="45" t="s">
        <v>190</v>
      </c>
      <c r="Q10" s="45" t="s">
        <v>40</v>
      </c>
      <c r="R10" s="45" t="s">
        <v>93</v>
      </c>
      <c r="S10" s="45" t="s">
        <v>39</v>
      </c>
      <c r="T10" s="45" t="s">
        <v>39</v>
      </c>
      <c r="U10" s="45" t="s">
        <v>40</v>
      </c>
      <c r="V10" s="45" t="s">
        <v>98</v>
      </c>
      <c r="W10" s="45" t="s">
        <v>136</v>
      </c>
      <c r="X10" s="45" t="s">
        <v>133</v>
      </c>
      <c r="Y10" s="45" t="s">
        <v>137</v>
      </c>
      <c r="Z10" s="45" t="s">
        <v>133</v>
      </c>
      <c r="AA10" s="45" t="s">
        <v>99</v>
      </c>
      <c r="AB10" s="45" t="s">
        <v>90</v>
      </c>
      <c r="AC10" s="45" t="s">
        <v>38</v>
      </c>
      <c r="AD10" s="45" t="s">
        <v>41</v>
      </c>
      <c r="AE10" s="45" t="s">
        <v>245</v>
      </c>
      <c r="AF10" s="45" t="s">
        <v>165</v>
      </c>
      <c r="AG10" s="45" t="s">
        <v>42</v>
      </c>
      <c r="AH10" s="45" t="s">
        <v>70</v>
      </c>
      <c r="AI10" s="45" t="s">
        <v>133</v>
      </c>
      <c r="AJ10" s="45" t="s">
        <v>165</v>
      </c>
    </row>
    <row r="11" spans="1:36" ht="19.95" customHeight="1" x14ac:dyDescent="0.35">
      <c r="A11" s="41" t="s">
        <v>426</v>
      </c>
      <c r="B11" s="49" t="s">
        <v>168</v>
      </c>
      <c r="C11" s="49" t="s">
        <v>183</v>
      </c>
      <c r="D11" s="49" t="s">
        <v>119</v>
      </c>
      <c r="E11" s="49" t="s">
        <v>145</v>
      </c>
      <c r="F11" s="49" t="s">
        <v>168</v>
      </c>
      <c r="G11" s="49" t="s">
        <v>196</v>
      </c>
      <c r="H11" s="49" t="s">
        <v>182</v>
      </c>
      <c r="I11" s="49" t="s">
        <v>172</v>
      </c>
      <c r="J11" s="49" t="s">
        <v>119</v>
      </c>
      <c r="K11" s="49" t="s">
        <v>182</v>
      </c>
      <c r="L11" s="49" t="s">
        <v>119</v>
      </c>
      <c r="M11" s="49" t="s">
        <v>170</v>
      </c>
      <c r="N11" s="49" t="s">
        <v>119</v>
      </c>
      <c r="O11" s="49" t="s">
        <v>141</v>
      </c>
      <c r="P11" s="49" t="s">
        <v>182</v>
      </c>
      <c r="Q11" s="49" t="s">
        <v>141</v>
      </c>
      <c r="R11" s="49" t="s">
        <v>119</v>
      </c>
      <c r="S11" s="49" t="s">
        <v>182</v>
      </c>
      <c r="T11" s="49" t="s">
        <v>169</v>
      </c>
      <c r="U11" s="49" t="s">
        <v>119</v>
      </c>
      <c r="V11" s="49" t="s">
        <v>196</v>
      </c>
      <c r="W11" s="49" t="s">
        <v>182</v>
      </c>
      <c r="X11" s="49" t="s">
        <v>146</v>
      </c>
      <c r="Y11" s="49" t="s">
        <v>124</v>
      </c>
      <c r="Z11" s="49" t="s">
        <v>168</v>
      </c>
      <c r="AA11" s="49" t="s">
        <v>110</v>
      </c>
      <c r="AB11" s="49" t="s">
        <v>116</v>
      </c>
      <c r="AC11" s="49" t="s">
        <v>119</v>
      </c>
      <c r="AD11" s="49" t="s">
        <v>168</v>
      </c>
      <c r="AE11" s="49" t="s">
        <v>109</v>
      </c>
      <c r="AF11" s="49" t="s">
        <v>183</v>
      </c>
      <c r="AG11" s="49" t="s">
        <v>119</v>
      </c>
      <c r="AH11" s="49" t="s">
        <v>183</v>
      </c>
      <c r="AI11" s="49" t="s">
        <v>168</v>
      </c>
      <c r="AJ11" s="49" t="s">
        <v>183</v>
      </c>
    </row>
    <row r="12" spans="1:36" ht="19.95" customHeight="1" x14ac:dyDescent="0.35">
      <c r="A12" s="44" t="s">
        <v>427</v>
      </c>
      <c r="B12" s="45" t="s">
        <v>132</v>
      </c>
      <c r="C12" s="45" t="s">
        <v>158</v>
      </c>
      <c r="D12" s="45" t="s">
        <v>158</v>
      </c>
      <c r="E12" s="45" t="s">
        <v>159</v>
      </c>
      <c r="F12" s="45" t="s">
        <v>178</v>
      </c>
      <c r="G12" s="45" t="s">
        <v>133</v>
      </c>
      <c r="H12" s="45" t="s">
        <v>245</v>
      </c>
      <c r="I12" s="45" t="s">
        <v>160</v>
      </c>
      <c r="J12" s="45" t="s">
        <v>188</v>
      </c>
      <c r="K12" s="45" t="s">
        <v>81</v>
      </c>
      <c r="L12" s="45" t="s">
        <v>152</v>
      </c>
      <c r="M12" s="45" t="s">
        <v>211</v>
      </c>
      <c r="N12" s="45" t="s">
        <v>100</v>
      </c>
      <c r="O12" s="45" t="s">
        <v>160</v>
      </c>
      <c r="P12" s="45" t="s">
        <v>81</v>
      </c>
      <c r="Q12" s="45" t="s">
        <v>72</v>
      </c>
      <c r="R12" s="45" t="s">
        <v>159</v>
      </c>
      <c r="S12" s="45" t="s">
        <v>137</v>
      </c>
      <c r="T12" s="45" t="s">
        <v>70</v>
      </c>
      <c r="U12" s="45" t="s">
        <v>133</v>
      </c>
      <c r="V12" s="45" t="s">
        <v>245</v>
      </c>
      <c r="W12" s="45" t="s">
        <v>160</v>
      </c>
      <c r="X12" s="45" t="s">
        <v>90</v>
      </c>
      <c r="Y12" s="45" t="s">
        <v>133</v>
      </c>
      <c r="Z12" s="45" t="s">
        <v>90</v>
      </c>
      <c r="AA12" s="45" t="s">
        <v>90</v>
      </c>
      <c r="AB12" s="45" t="s">
        <v>160</v>
      </c>
      <c r="AC12" s="45" t="s">
        <v>175</v>
      </c>
      <c r="AD12" s="45" t="s">
        <v>70</v>
      </c>
      <c r="AE12" s="45" t="s">
        <v>160</v>
      </c>
      <c r="AF12" s="45" t="s">
        <v>136</v>
      </c>
      <c r="AG12" s="45" t="s">
        <v>41</v>
      </c>
      <c r="AH12" s="45" t="s">
        <v>70</v>
      </c>
      <c r="AI12" s="45" t="s">
        <v>133</v>
      </c>
      <c r="AJ12" s="45" t="s">
        <v>100</v>
      </c>
    </row>
    <row r="13" spans="1:36" ht="19.95" customHeight="1" x14ac:dyDescent="0.35">
      <c r="A13" s="41" t="s">
        <v>428</v>
      </c>
      <c r="B13" s="49" t="s">
        <v>196</v>
      </c>
      <c r="C13" s="49" t="s">
        <v>148</v>
      </c>
      <c r="D13" s="49" t="s">
        <v>196</v>
      </c>
      <c r="E13" s="49" t="s">
        <v>148</v>
      </c>
      <c r="F13" s="49" t="s">
        <v>145</v>
      </c>
      <c r="G13" s="49" t="s">
        <v>120</v>
      </c>
      <c r="H13" s="49" t="s">
        <v>144</v>
      </c>
      <c r="I13" s="49" t="s">
        <v>120</v>
      </c>
      <c r="J13" s="49" t="s">
        <v>141</v>
      </c>
      <c r="K13" s="49" t="s">
        <v>146</v>
      </c>
      <c r="L13" s="49" t="s">
        <v>144</v>
      </c>
      <c r="M13" s="49" t="s">
        <v>141</v>
      </c>
      <c r="N13" s="49" t="s">
        <v>196</v>
      </c>
      <c r="O13" s="49" t="s">
        <v>120</v>
      </c>
      <c r="P13" s="49" t="s">
        <v>196</v>
      </c>
      <c r="Q13" s="49" t="s">
        <v>173</v>
      </c>
      <c r="R13" s="49" t="s">
        <v>148</v>
      </c>
      <c r="S13" s="49" t="s">
        <v>147</v>
      </c>
      <c r="T13" s="49" t="s">
        <v>169</v>
      </c>
      <c r="U13" s="49" t="s">
        <v>120</v>
      </c>
      <c r="V13" s="49" t="s">
        <v>141</v>
      </c>
      <c r="W13" s="49" t="s">
        <v>147</v>
      </c>
      <c r="X13" s="49" t="s">
        <v>120</v>
      </c>
      <c r="Y13" s="49" t="s">
        <v>148</v>
      </c>
      <c r="Z13" s="49" t="s">
        <v>116</v>
      </c>
      <c r="AA13" s="49" t="s">
        <v>116</v>
      </c>
      <c r="AB13" s="49" t="s">
        <v>196</v>
      </c>
      <c r="AC13" s="49" t="s">
        <v>148</v>
      </c>
      <c r="AD13" s="49" t="s">
        <v>119</v>
      </c>
      <c r="AE13" s="49" t="s">
        <v>196</v>
      </c>
      <c r="AF13" s="49" t="s">
        <v>147</v>
      </c>
      <c r="AG13" s="49" t="s">
        <v>196</v>
      </c>
      <c r="AH13" s="49" t="s">
        <v>183</v>
      </c>
      <c r="AI13" s="49" t="s">
        <v>182</v>
      </c>
      <c r="AJ13" s="49" t="s">
        <v>146</v>
      </c>
    </row>
    <row r="14" spans="1:36" ht="19.95" customHeight="1" x14ac:dyDescent="0.35">
      <c r="A14" s="44" t="s">
        <v>419</v>
      </c>
      <c r="B14" s="45" t="s">
        <v>420</v>
      </c>
      <c r="C14" s="45" t="s">
        <v>413</v>
      </c>
      <c r="D14" s="45" t="s">
        <v>410</v>
      </c>
      <c r="E14" s="45" t="s">
        <v>416</v>
      </c>
      <c r="F14" s="45" t="s">
        <v>128</v>
      </c>
      <c r="G14" s="45" t="s">
        <v>189</v>
      </c>
      <c r="H14" s="45" t="s">
        <v>176</v>
      </c>
      <c r="I14" s="45" t="s">
        <v>91</v>
      </c>
      <c r="J14" s="45" t="s">
        <v>67</v>
      </c>
      <c r="K14" s="45" t="s">
        <v>66</v>
      </c>
      <c r="L14" s="45" t="s">
        <v>166</v>
      </c>
      <c r="M14" s="45" t="s">
        <v>217</v>
      </c>
      <c r="N14" s="45" t="s">
        <v>166</v>
      </c>
      <c r="O14" s="45" t="s">
        <v>241</v>
      </c>
      <c r="P14" s="45" t="s">
        <v>241</v>
      </c>
      <c r="Q14" s="45" t="s">
        <v>421</v>
      </c>
      <c r="R14" s="45" t="s">
        <v>422</v>
      </c>
      <c r="S14" s="45" t="s">
        <v>334</v>
      </c>
      <c r="T14" s="45" t="s">
        <v>421</v>
      </c>
      <c r="U14" s="45" t="s">
        <v>186</v>
      </c>
      <c r="V14" s="45" t="s">
        <v>77</v>
      </c>
      <c r="W14" s="45" t="s">
        <v>72</v>
      </c>
      <c r="X14" s="45" t="s">
        <v>72</v>
      </c>
      <c r="Y14" s="45" t="s">
        <v>133</v>
      </c>
      <c r="Z14" s="45" t="s">
        <v>98</v>
      </c>
      <c r="AA14" s="45" t="s">
        <v>152</v>
      </c>
      <c r="AB14" s="45" t="s">
        <v>70</v>
      </c>
      <c r="AC14" s="45" t="s">
        <v>423</v>
      </c>
      <c r="AD14" s="45" t="s">
        <v>154</v>
      </c>
      <c r="AE14" s="45" t="s">
        <v>211</v>
      </c>
      <c r="AF14" s="45" t="s">
        <v>150</v>
      </c>
      <c r="AG14" s="45" t="s">
        <v>209</v>
      </c>
      <c r="AH14" s="45" t="s">
        <v>164</v>
      </c>
      <c r="AI14" s="45" t="s">
        <v>97</v>
      </c>
      <c r="AJ14" s="45" t="s">
        <v>235</v>
      </c>
    </row>
    <row r="15" spans="1:36" ht="19.95" customHeight="1" x14ac:dyDescent="0.35">
      <c r="A15" s="41" t="s">
        <v>424</v>
      </c>
      <c r="B15" s="49" t="s">
        <v>149</v>
      </c>
      <c r="C15" s="49" t="s">
        <v>112</v>
      </c>
      <c r="D15" s="49" t="s">
        <v>140</v>
      </c>
      <c r="E15" s="49" t="s">
        <v>121</v>
      </c>
      <c r="F15" s="49" t="s">
        <v>237</v>
      </c>
      <c r="G15" s="49" t="s">
        <v>149</v>
      </c>
      <c r="H15" s="49" t="s">
        <v>111</v>
      </c>
      <c r="I15" s="49" t="s">
        <v>142</v>
      </c>
      <c r="J15" s="49" t="s">
        <v>124</v>
      </c>
      <c r="K15" s="49" t="s">
        <v>364</v>
      </c>
      <c r="L15" s="49" t="s">
        <v>121</v>
      </c>
      <c r="M15" s="49" t="s">
        <v>143</v>
      </c>
      <c r="N15" s="49" t="s">
        <v>364</v>
      </c>
      <c r="O15" s="49" t="s">
        <v>143</v>
      </c>
      <c r="P15" s="49" t="s">
        <v>114</v>
      </c>
      <c r="Q15" s="49" t="s">
        <v>124</v>
      </c>
      <c r="R15" s="49" t="s">
        <v>143</v>
      </c>
      <c r="S15" s="49" t="s">
        <v>114</v>
      </c>
      <c r="T15" s="49" t="s">
        <v>112</v>
      </c>
      <c r="U15" s="49" t="s">
        <v>123</v>
      </c>
      <c r="V15" s="49" t="s">
        <v>224</v>
      </c>
      <c r="W15" s="49" t="s">
        <v>145</v>
      </c>
      <c r="X15" s="49" t="s">
        <v>296</v>
      </c>
      <c r="Y15" s="49" t="s">
        <v>196</v>
      </c>
      <c r="Z15" s="49" t="s">
        <v>140</v>
      </c>
      <c r="AA15" s="49" t="s">
        <v>140</v>
      </c>
      <c r="AB15" s="49" t="s">
        <v>315</v>
      </c>
      <c r="AC15" s="49" t="s">
        <v>142</v>
      </c>
      <c r="AD15" s="49" t="s">
        <v>314</v>
      </c>
      <c r="AE15" s="49" t="s">
        <v>300</v>
      </c>
      <c r="AF15" s="49" t="s">
        <v>106</v>
      </c>
      <c r="AG15" s="49" t="s">
        <v>112</v>
      </c>
      <c r="AH15" s="49" t="s">
        <v>142</v>
      </c>
      <c r="AI15" s="49" t="s">
        <v>115</v>
      </c>
      <c r="AJ15" s="49" t="s">
        <v>118</v>
      </c>
    </row>
    <row r="16" spans="1:36" ht="19.95" customHeight="1" x14ac:dyDescent="0.35">
      <c r="A16" s="44" t="s">
        <v>321</v>
      </c>
      <c r="B16" s="45" t="s">
        <v>29</v>
      </c>
      <c r="C16" s="45" t="s">
        <v>132</v>
      </c>
      <c r="D16" s="45" t="s">
        <v>234</v>
      </c>
      <c r="E16" s="45" t="s">
        <v>188</v>
      </c>
      <c r="F16" s="45" t="s">
        <v>77</v>
      </c>
      <c r="G16" s="45" t="s">
        <v>175</v>
      </c>
      <c r="H16" s="45" t="s">
        <v>81</v>
      </c>
      <c r="I16" s="45" t="s">
        <v>71</v>
      </c>
      <c r="J16" s="45" t="s">
        <v>85</v>
      </c>
      <c r="K16" s="45" t="s">
        <v>153</v>
      </c>
      <c r="L16" s="45" t="s">
        <v>193</v>
      </c>
      <c r="M16" s="45" t="s">
        <v>134</v>
      </c>
      <c r="N16" s="45" t="s">
        <v>39</v>
      </c>
      <c r="O16" s="45" t="s">
        <v>190</v>
      </c>
      <c r="P16" s="45" t="s">
        <v>38</v>
      </c>
      <c r="Q16" s="45" t="s">
        <v>193</v>
      </c>
      <c r="R16" s="45" t="s">
        <v>128</v>
      </c>
      <c r="S16" s="45" t="s">
        <v>81</v>
      </c>
      <c r="T16" s="45" t="s">
        <v>96</v>
      </c>
      <c r="U16" s="45" t="s">
        <v>245</v>
      </c>
      <c r="V16" s="45" t="s">
        <v>245</v>
      </c>
      <c r="W16" s="45" t="s">
        <v>99</v>
      </c>
      <c r="X16" s="45" t="s">
        <v>98</v>
      </c>
      <c r="Y16" s="45" t="s">
        <v>98</v>
      </c>
      <c r="Z16" s="45" t="s">
        <v>160</v>
      </c>
      <c r="AA16" s="45" t="s">
        <v>90</v>
      </c>
      <c r="AB16" s="45" t="s">
        <v>137</v>
      </c>
      <c r="AC16" s="45" t="s">
        <v>194</v>
      </c>
      <c r="AD16" s="45" t="s">
        <v>39</v>
      </c>
      <c r="AE16" s="45" t="s">
        <v>98</v>
      </c>
      <c r="AF16" s="45" t="s">
        <v>193</v>
      </c>
      <c r="AG16" s="45" t="s">
        <v>185</v>
      </c>
      <c r="AH16" s="45" t="s">
        <v>94</v>
      </c>
      <c r="AI16" s="45" t="s">
        <v>133</v>
      </c>
      <c r="AJ16" s="45" t="s">
        <v>193</v>
      </c>
    </row>
    <row r="17" spans="1:36" ht="19.95" customHeight="1" x14ac:dyDescent="0.35">
      <c r="A17" s="41" t="s">
        <v>322</v>
      </c>
      <c r="B17" s="48" t="s">
        <v>119</v>
      </c>
      <c r="C17" s="48">
        <v>0.1</v>
      </c>
      <c r="D17" s="48" t="s">
        <v>172</v>
      </c>
      <c r="E17" s="48" t="s">
        <v>119</v>
      </c>
      <c r="F17" s="48" t="s">
        <v>110</v>
      </c>
      <c r="G17" s="48">
        <v>0.12</v>
      </c>
      <c r="H17" s="48" t="s">
        <v>182</v>
      </c>
      <c r="I17" s="48" t="s">
        <v>182</v>
      </c>
      <c r="J17" s="48" t="s">
        <v>172</v>
      </c>
      <c r="K17" s="48">
        <v>0.12</v>
      </c>
      <c r="L17" s="48" t="s">
        <v>168</v>
      </c>
      <c r="M17" s="48" t="s">
        <v>196</v>
      </c>
      <c r="N17" s="48">
        <v>0.09</v>
      </c>
      <c r="O17" s="48" t="s">
        <v>169</v>
      </c>
      <c r="P17" s="48" t="s">
        <v>167</v>
      </c>
      <c r="Q17" s="48" t="s">
        <v>169</v>
      </c>
      <c r="R17" s="48" t="s">
        <v>107</v>
      </c>
      <c r="S17" s="48">
        <v>7.0000000000000007E-2</v>
      </c>
      <c r="T17" s="48" t="s">
        <v>172</v>
      </c>
      <c r="U17" s="48">
        <v>7.0000000000000007E-2</v>
      </c>
      <c r="V17" s="48" t="s">
        <v>141</v>
      </c>
      <c r="W17" s="48">
        <v>0.06</v>
      </c>
      <c r="X17" s="48" t="s">
        <v>110</v>
      </c>
      <c r="Y17" s="48" t="s">
        <v>113</v>
      </c>
      <c r="Z17" s="48" t="s">
        <v>110</v>
      </c>
      <c r="AA17" s="48" t="s">
        <v>120</v>
      </c>
      <c r="AB17" s="48" t="s">
        <v>169</v>
      </c>
      <c r="AC17" s="48">
        <v>0.18</v>
      </c>
      <c r="AD17" s="48" t="s">
        <v>119</v>
      </c>
      <c r="AE17" s="48">
        <v>0.11</v>
      </c>
      <c r="AF17" s="48" t="s">
        <v>148</v>
      </c>
      <c r="AG17" s="48">
        <v>0.19</v>
      </c>
      <c r="AH17" s="48" t="s">
        <v>145</v>
      </c>
      <c r="AI17" s="48">
        <v>7.0000000000000007E-2</v>
      </c>
      <c r="AJ17" s="48" t="s">
        <v>148</v>
      </c>
    </row>
    <row r="18" spans="1:36" x14ac:dyDescent="0.3">
      <c r="B18" s="3">
        <f>((B9)+(B11)+(B13)+(B15)+(B17))</f>
        <v>1</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sheetData>
  <sheetProtection algorithmName="SHA-512" hashValue="6DDx0BzL9Dc75hbAhp4cbP7dLh4lTLdPMaFqlIu9ZNSYTKuk+rWxqFO3qVNA7JkesXPWmvHuvzdaCZfPI7OeHw==" saltValue="1YrfU6Wsqk/sF08enLKGkQ==" spinCount="100000" sheet="1" objects="1" scenarios="1"/>
  <mergeCells count="8">
    <mergeCell ref="M4:Q4"/>
    <mergeCell ref="R4:AB4"/>
    <mergeCell ref="AC4:AF4"/>
    <mergeCell ref="AG4:AJ4"/>
    <mergeCell ref="B2:F2"/>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FRONTPAGEINTRODUCTION</vt:lpstr>
      <vt:lpstr>Contents</vt:lpstr>
      <vt:lpstr>MAINPollQuestion1ExcNVsUndecs</vt:lpstr>
      <vt:lpstr>MAINPollQuestion1IncNVsUndecs</vt:lpstr>
      <vt:lpstr>Q1a</vt:lpstr>
      <vt:lpstr>Q1b</vt:lpstr>
      <vt:lpstr>Q2</vt:lpstr>
      <vt:lpstr>Q3</vt:lpstr>
      <vt:lpstr>Q4</vt:lpstr>
      <vt:lpstr>Q5</vt:lpstr>
      <vt:lpstr>Q6</vt:lpstr>
      <vt:lpstr>Q7</vt:lpstr>
      <vt:lpstr>Q7a.1</vt:lpstr>
      <vt:lpstr>Q7a.2</vt:lpstr>
      <vt:lpstr>Q7a.3</vt:lpstr>
      <vt:lpstr>Q7a.4</vt:lpstr>
      <vt:lpstr>Q7a.5</vt:lpstr>
      <vt:lpstr>Q7a.6</vt:lpstr>
      <vt:lpstr>Q7a.7</vt:lpstr>
      <vt:lpstr>Q7a.8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dc:creator>
  <cp:lastModifiedBy>Bill White</cp:lastModifiedBy>
  <dcterms:created xsi:type="dcterms:W3CDTF">2025-10-21T00:06:03Z</dcterms:created>
  <dcterms:modified xsi:type="dcterms:W3CDTF">2025-10-28T21:35:32Z</dcterms:modified>
</cp:coreProperties>
</file>