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User\Desktop\LucidTalkN - 2\1BelTel&amp;SUNPollProjects\1-2026 Polls\BelTelJan26Trkr\"/>
    </mc:Choice>
  </mc:AlternateContent>
  <xr:revisionPtr revIDLastSave="0" documentId="13_ncr:1_{F61B1FDA-5137-4245-903C-015F590FCFFB}" xr6:coauthVersionLast="47" xr6:coauthVersionMax="47" xr10:uidLastSave="{00000000-0000-0000-0000-000000000000}"/>
  <workbookProtection workbookAlgorithmName="SHA-512" workbookHashValue="60lKSVWd2Twk9nviKhKTs3dOIvPp6/4b/zKVluzMYJT478BSBEmAhgf0UiuLXh2eV3J6BzFPiIFQxVJ27nSwLA==" workbookSaltValue="oEfShz+4pix1pXSxm7RrtQ==" workbookSpinCount="100000" lockStructure="1"/>
  <bookViews>
    <workbookView xWindow="1116" yWindow="1116" windowWidth="20868" windowHeight="10932" xr2:uid="{00000000-000D-0000-FFFF-FFFF00000000}"/>
  </bookViews>
  <sheets>
    <sheet name="FRONTPAGEINTRODUCTION" sheetId="76" r:id="rId1"/>
    <sheet name="Contents" sheetId="77" r:id="rId2"/>
    <sheet name="MAINPollQuestion1ExcNVsUndecs" sheetId="75" r:id="rId3"/>
    <sheet name="MAINPollQuestion1IncNVsUndecs" sheetId="3" r:id="rId4"/>
    <sheet name="Q1a" sheetId="4" r:id="rId5"/>
    <sheet name="Q1b" sheetId="5" r:id="rId6"/>
    <sheet name="Q1c" sheetId="6" r:id="rId7"/>
    <sheet name="Q2" sheetId="7" r:id="rId8"/>
    <sheet name="Q3.1" sheetId="8" r:id="rId9"/>
    <sheet name="Q3.2" sheetId="9" r:id="rId10"/>
    <sheet name="Q3.3" sheetId="10" r:id="rId11"/>
    <sheet name="Q3.4" sheetId="11" r:id="rId12"/>
    <sheet name="Q3.5" sheetId="12" r:id="rId13"/>
    <sheet name="Q3.6" sheetId="13" r:id="rId14"/>
    <sheet name="Q3.7" sheetId="14" r:id="rId15"/>
    <sheet name="Q3.8" sheetId="15" r:id="rId16"/>
    <sheet name="Q3.9" sheetId="16" r:id="rId17"/>
    <sheet name="Q3.10" sheetId="17" r:id="rId18"/>
    <sheet name="Q3.11" sheetId="18" r:id="rId19"/>
    <sheet name="Q4.1" sheetId="19" r:id="rId20"/>
    <sheet name="Q4.2" sheetId="20" r:id="rId21"/>
    <sheet name="Q4.3" sheetId="21" r:id="rId22"/>
    <sheet name="Q4.4" sheetId="22" r:id="rId23"/>
    <sheet name="Q4.5" sheetId="23" r:id="rId24"/>
    <sheet name="Q4.6" sheetId="24" r:id="rId25"/>
    <sheet name="Q4.7" sheetId="25" r:id="rId26"/>
    <sheet name="Q4.8" sheetId="26" r:id="rId27"/>
    <sheet name="Q4.9" sheetId="27" r:id="rId28"/>
    <sheet name="Q4.10" sheetId="28" r:id="rId29"/>
    <sheet name="Q4.11" sheetId="29" r:id="rId30"/>
    <sheet name="Q4.12" sheetId="30" r:id="rId31"/>
    <sheet name="Q4.13" sheetId="31" r:id="rId32"/>
    <sheet name="Q4.14" sheetId="32" r:id="rId33"/>
    <sheet name="Q4.15" sheetId="33" r:id="rId34"/>
    <sheet name="Q4.16" sheetId="34" r:id="rId35"/>
    <sheet name="Q4.17" sheetId="35" r:id="rId36"/>
    <sheet name="Q4.18" sheetId="36" r:id="rId37"/>
    <sheet name="Q5" sheetId="37" r:id="rId38"/>
    <sheet name="Q6" sheetId="38" r:id="rId39"/>
    <sheet name="Q7" sheetId="39" r:id="rId40"/>
  </sheets>
  <calcPr calcId="181029"/>
</workbook>
</file>

<file path=xl/calcChain.xml><?xml version="1.0" encoding="utf-8"?>
<calcChain xmlns="http://schemas.openxmlformats.org/spreadsheetml/2006/main">
  <c r="B20" i="18" l="1"/>
  <c r="B20" i="17"/>
  <c r="B20" i="16"/>
  <c r="B20" i="15"/>
  <c r="B20" i="14"/>
  <c r="B20" i="13"/>
  <c r="B20" i="12"/>
  <c r="B20" i="11"/>
  <c r="B20" i="10"/>
  <c r="B20" i="9"/>
  <c r="B20" i="8"/>
  <c r="B20" i="7"/>
  <c r="B18" i="6"/>
  <c r="B16" i="5"/>
  <c r="B16" i="4"/>
  <c r="C43" i="77"/>
  <c r="C20" i="77"/>
  <c r="C14" i="77"/>
  <c r="C13" i="77"/>
  <c r="C8" i="77"/>
  <c r="C7" i="77"/>
  <c r="C44" i="77"/>
  <c r="C42" i="77"/>
  <c r="C41" i="77"/>
  <c r="C40" i="77"/>
  <c r="C39" i="77"/>
  <c r="C38" i="77"/>
  <c r="C37" i="77"/>
  <c r="C36" i="77"/>
  <c r="C35" i="77"/>
  <c r="C34" i="77"/>
  <c r="C33" i="77"/>
  <c r="C32" i="77"/>
  <c r="C31" i="77"/>
  <c r="C30" i="77"/>
  <c r="C29" i="77"/>
  <c r="C28" i="77"/>
  <c r="C27" i="77"/>
  <c r="C26" i="77"/>
  <c r="C25" i="77"/>
  <c r="C24" i="77"/>
  <c r="C23" i="77"/>
  <c r="C22" i="77"/>
  <c r="C21" i="77"/>
  <c r="C19" i="77"/>
  <c r="C18" i="77"/>
  <c r="C17" i="77"/>
  <c r="C16" i="77"/>
  <c r="C15" i="77"/>
  <c r="C12" i="77"/>
  <c r="C11" i="77"/>
  <c r="C10" i="77"/>
  <c r="C9" i="77"/>
  <c r="A1" i="36"/>
  <c r="A1" i="35"/>
  <c r="A1" i="34"/>
  <c r="A1" i="33"/>
  <c r="A1" i="32"/>
  <c r="A1" i="31"/>
  <c r="A1" i="30"/>
  <c r="A1" i="29"/>
  <c r="A1" i="28"/>
  <c r="A1" i="27"/>
  <c r="A1" i="26"/>
  <c r="A1" i="24"/>
  <c r="A1" i="25"/>
  <c r="A1" i="23"/>
  <c r="A1" i="22"/>
  <c r="A1" i="21"/>
  <c r="A1" i="20"/>
  <c r="A1" i="19"/>
  <c r="A1" i="18"/>
  <c r="A1" i="17"/>
  <c r="A1" i="16"/>
  <c r="A1" i="15"/>
  <c r="A1" i="14"/>
  <c r="A1" i="13"/>
  <c r="A1" i="12"/>
  <c r="A1" i="11"/>
  <c r="A1" i="10"/>
  <c r="A1" i="9"/>
  <c r="A1" i="8" l="1"/>
  <c r="A1" i="7" l="1"/>
  <c r="A1" i="6"/>
  <c r="A1" i="5"/>
  <c r="A1" i="4"/>
  <c r="A1" i="3"/>
  <c r="D32" i="75"/>
  <c r="C30" i="75"/>
  <c r="C28" i="75"/>
  <c r="C26" i="75"/>
  <c r="C24" i="75"/>
  <c r="C22" i="75"/>
  <c r="C20" i="75"/>
  <c r="C18" i="75"/>
  <c r="C16" i="75"/>
  <c r="C14" i="75"/>
  <c r="C12" i="75"/>
  <c r="C10" i="75"/>
  <c r="C8" i="75"/>
  <c r="C32" i="75" s="1"/>
  <c r="B32" i="75"/>
  <c r="A1" i="75"/>
  <c r="C5" i="77"/>
  <c r="B14" i="39" l="1"/>
  <c r="A1" i="39"/>
  <c r="B14" i="38"/>
  <c r="A1" i="38"/>
  <c r="B16" i="37"/>
  <c r="A1" i="37"/>
</calcChain>
</file>

<file path=xl/sharedStrings.xml><?xml version="1.0" encoding="utf-8"?>
<sst xmlns="http://schemas.openxmlformats.org/spreadsheetml/2006/main" count="14692" uniqueCount="724">
  <si>
    <t>Contents</t>
  </si>
  <si>
    <t>Total/%</t>
  </si>
  <si>
    <t>Female</t>
  </si>
  <si>
    <t>Male</t>
  </si>
  <si>
    <t>Sinn Fein</t>
  </si>
  <si>
    <t>DUP</t>
  </si>
  <si>
    <t>Alliance</t>
  </si>
  <si>
    <t>UUP</t>
  </si>
  <si>
    <t>SDLP</t>
  </si>
  <si>
    <t>TUV</t>
  </si>
  <si>
    <t>Green</t>
  </si>
  <si>
    <t>Aontu</t>
  </si>
  <si>
    <t>PBP</t>
  </si>
  <si>
    <t>Catholic</t>
  </si>
  <si>
    <t>No Religion</t>
  </si>
  <si>
    <t>Other</t>
  </si>
  <si>
    <t>Protestant</t>
  </si>
  <si>
    <t>Unweighted</t>
  </si>
  <si>
    <t>1050</t>
  </si>
  <si>
    <t>403</t>
  </si>
  <si>
    <t>647</t>
  </si>
  <si>
    <t>277</t>
  </si>
  <si>
    <t>179</t>
  </si>
  <si>
    <t>236</t>
  </si>
  <si>
    <t>434</t>
  </si>
  <si>
    <t>287</t>
  </si>
  <si>
    <t>329</t>
  </si>
  <si>
    <t>122</t>
  </si>
  <si>
    <t>331</t>
  </si>
  <si>
    <t>128</t>
  </si>
  <si>
    <t>324</t>
  </si>
  <si>
    <t>145</t>
  </si>
  <si>
    <t>192</t>
  </si>
  <si>
    <t>131</t>
  </si>
  <si>
    <t>189</t>
  </si>
  <si>
    <t>151</t>
  </si>
  <si>
    <t>98</t>
  </si>
  <si>
    <t>134</t>
  </si>
  <si>
    <t>39</t>
  </si>
  <si>
    <t>23</t>
  </si>
  <si>
    <t>15</t>
  </si>
  <si>
    <t>19</t>
  </si>
  <si>
    <t>59</t>
  </si>
  <si>
    <t>345</t>
  </si>
  <si>
    <t>226</t>
  </si>
  <si>
    <t>47</t>
  </si>
  <si>
    <t>432</t>
  </si>
  <si>
    <t>360</t>
  </si>
  <si>
    <t>228</t>
  </si>
  <si>
    <t>48</t>
  </si>
  <si>
    <t>414</t>
  </si>
  <si>
    <t>Weighted</t>
  </si>
  <si>
    <t>1049</t>
  </si>
  <si>
    <t>508</t>
  </si>
  <si>
    <t>543</t>
  </si>
  <si>
    <t>211</t>
  </si>
  <si>
    <t>190</t>
  </si>
  <si>
    <t>163</t>
  </si>
  <si>
    <t>202</t>
  </si>
  <si>
    <t>408</t>
  </si>
  <si>
    <t>404</t>
  </si>
  <si>
    <t>239</t>
  </si>
  <si>
    <t>199</t>
  </si>
  <si>
    <t>247</t>
  </si>
  <si>
    <t>160</t>
  </si>
  <si>
    <t>275</t>
  </si>
  <si>
    <t>170</t>
  </si>
  <si>
    <t>270</t>
  </si>
  <si>
    <t>221</t>
  </si>
  <si>
    <t>139</t>
  </si>
  <si>
    <t>125</t>
  </si>
  <si>
    <t>90</t>
  </si>
  <si>
    <t>88</t>
  </si>
  <si>
    <t>16</t>
  </si>
  <si>
    <t>11</t>
  </si>
  <si>
    <t>32</t>
  </si>
  <si>
    <t>35</t>
  </si>
  <si>
    <t>393</t>
  </si>
  <si>
    <t>178</t>
  </si>
  <si>
    <t>28</t>
  </si>
  <si>
    <t>451</t>
  </si>
  <si>
    <t>379</t>
  </si>
  <si>
    <t>216</t>
  </si>
  <si>
    <t>14</t>
  </si>
  <si>
    <t>442</t>
  </si>
  <si>
    <t>Sinn Féin</t>
  </si>
  <si>
    <t>249</t>
  </si>
  <si>
    <t>120</t>
  </si>
  <si>
    <t>130</t>
  </si>
  <si>
    <t>77</t>
  </si>
  <si>
    <t>62</t>
  </si>
  <si>
    <t>38</t>
  </si>
  <si>
    <t>44</t>
  </si>
  <si>
    <t>109</t>
  </si>
  <si>
    <t>103</t>
  </si>
  <si>
    <t>34</t>
  </si>
  <si>
    <t>21</t>
  </si>
  <si>
    <t>51</t>
  </si>
  <si>
    <t>66</t>
  </si>
  <si>
    <t>225</t>
  </si>
  <si>
    <t>0</t>
  </si>
  <si>
    <t>12</t>
  </si>
  <si>
    <t>7</t>
  </si>
  <si>
    <t>1</t>
  </si>
  <si>
    <t>3</t>
  </si>
  <si>
    <t>2</t>
  </si>
  <si>
    <t>237</t>
  </si>
  <si>
    <t>207</t>
  </si>
  <si>
    <t>40</t>
  </si>
  <si>
    <t>Sinn Féin %</t>
  </si>
  <si>
    <t>24%</t>
  </si>
  <si>
    <t>27%</t>
  </si>
  <si>
    <t>29%</t>
  </si>
  <si>
    <t>20%</t>
  </si>
  <si>
    <t>14%</t>
  </si>
  <si>
    <t>26%</t>
  </si>
  <si>
    <t>16%</t>
  </si>
  <si>
    <t>17%</t>
  </si>
  <si>
    <t>8%</t>
  </si>
  <si>
    <t>32%</t>
  </si>
  <si>
    <t>28%</t>
  </si>
  <si>
    <t>39%</t>
  </si>
  <si>
    <t>84%</t>
  </si>
  <si>
    <t>0%</t>
  </si>
  <si>
    <t>7%</t>
  </si>
  <si>
    <t>6%</t>
  </si>
  <si>
    <t>60%</t>
  </si>
  <si>
    <t>3%</t>
  </si>
  <si>
    <t>55%</t>
  </si>
  <si>
    <t>18%</t>
  </si>
  <si>
    <t>9%</t>
  </si>
  <si>
    <t>80</t>
  </si>
  <si>
    <t>110</t>
  </si>
  <si>
    <t>55</t>
  </si>
  <si>
    <t>29</t>
  </si>
  <si>
    <t>68</t>
  </si>
  <si>
    <t>89</t>
  </si>
  <si>
    <t>33</t>
  </si>
  <si>
    <t>45</t>
  </si>
  <si>
    <t>60</t>
  </si>
  <si>
    <t>17</t>
  </si>
  <si>
    <t>154</t>
  </si>
  <si>
    <t>187</t>
  </si>
  <si>
    <t>4</t>
  </si>
  <si>
    <t>168</t>
  </si>
  <si>
    <t>DUP %</t>
  </si>
  <si>
    <t>15%</t>
  </si>
  <si>
    <t>22%</t>
  </si>
  <si>
    <t>23%</t>
  </si>
  <si>
    <t>11%</t>
  </si>
  <si>
    <t>19%</t>
  </si>
  <si>
    <t>10%</t>
  </si>
  <si>
    <t>70%</t>
  </si>
  <si>
    <t>5%</t>
  </si>
  <si>
    <t>42%</t>
  </si>
  <si>
    <t>38%</t>
  </si>
  <si>
    <t>135</t>
  </si>
  <si>
    <t>67</t>
  </si>
  <si>
    <t>27</t>
  </si>
  <si>
    <t>24</t>
  </si>
  <si>
    <t>52</t>
  </si>
  <si>
    <t>50</t>
  </si>
  <si>
    <t>13</t>
  </si>
  <si>
    <t>30</t>
  </si>
  <si>
    <t>6</t>
  </si>
  <si>
    <t>92</t>
  </si>
  <si>
    <t>124</t>
  </si>
  <si>
    <t>22</t>
  </si>
  <si>
    <t>108</t>
  </si>
  <si>
    <t>UUP %</t>
  </si>
  <si>
    <t>13%</t>
  </si>
  <si>
    <t>12%</t>
  </si>
  <si>
    <t>4%</t>
  </si>
  <si>
    <t>74%</t>
  </si>
  <si>
    <t>2%</t>
  </si>
  <si>
    <t>1%</t>
  </si>
  <si>
    <t>25%</t>
  </si>
  <si>
    <t>111</t>
  </si>
  <si>
    <t>53</t>
  </si>
  <si>
    <t>36</t>
  </si>
  <si>
    <t>73</t>
  </si>
  <si>
    <t>100</t>
  </si>
  <si>
    <t>81</t>
  </si>
  <si>
    <t>SDLP %</t>
  </si>
  <si>
    <t>81%</t>
  </si>
  <si>
    <t>21%</t>
  </si>
  <si>
    <t>Alliance Party</t>
  </si>
  <si>
    <t>37</t>
  </si>
  <si>
    <t>25</t>
  </si>
  <si>
    <t>20</t>
  </si>
  <si>
    <t>65</t>
  </si>
  <si>
    <t>Alliance Party %</t>
  </si>
  <si>
    <t>65%</t>
  </si>
  <si>
    <t>56%</t>
  </si>
  <si>
    <t>30%</t>
  </si>
  <si>
    <t>105</t>
  </si>
  <si>
    <t>70</t>
  </si>
  <si>
    <t>26</t>
  </si>
  <si>
    <t>5</t>
  </si>
  <si>
    <t>102</t>
  </si>
  <si>
    <t>96</t>
  </si>
  <si>
    <t>TUV %</t>
  </si>
  <si>
    <t>77%</t>
  </si>
  <si>
    <t>Green Party</t>
  </si>
  <si>
    <t>46</t>
  </si>
  <si>
    <t>18</t>
  </si>
  <si>
    <t>8</t>
  </si>
  <si>
    <t>Green Party %</t>
  </si>
  <si>
    <t>93%</t>
  </si>
  <si>
    <t>Don't Know (currently) - But I would vote</t>
  </si>
  <si>
    <t>9</t>
  </si>
  <si>
    <t>Don't Know (currently) - But I would vote %</t>
  </si>
  <si>
    <t>Aontú</t>
  </si>
  <si>
    <t>Aontú %</t>
  </si>
  <si>
    <t>82%</t>
  </si>
  <si>
    <t>None - I wouldn't vote/I would spoil my vote</t>
  </si>
  <si>
    <t>None - I wouldn't vote/I would spoil my vote %</t>
  </si>
  <si>
    <t>Other-Unionist: PUP, NI Cons, Indep Unsts etc.</t>
  </si>
  <si>
    <t>10</t>
  </si>
  <si>
    <t>Other-Unionist: PUP, NI Cons, Indep Unsts etc. %</t>
  </si>
  <si>
    <t>Other-Neutral: Indeps (Not Unst/Nat)</t>
  </si>
  <si>
    <t>Other-Neutral: Indeps (Not Unst/Nat) %</t>
  </si>
  <si>
    <t>People Before Profit (PBP)</t>
  </si>
  <si>
    <t>People Before Profit (PBP) %</t>
  </si>
  <si>
    <t>61%</t>
  </si>
  <si>
    <t>Other %</t>
  </si>
  <si>
    <t>Gender</t>
  </si>
  <si>
    <t>421</t>
  </si>
  <si>
    <t>282</t>
  </si>
  <si>
    <t>57</t>
  </si>
  <si>
    <t>104</t>
  </si>
  <si>
    <t>147</t>
  </si>
  <si>
    <t>129</t>
  </si>
  <si>
    <t>167</t>
  </si>
  <si>
    <t>401</t>
  </si>
  <si>
    <t>41</t>
  </si>
  <si>
    <t>347</t>
  </si>
  <si>
    <t>444</t>
  </si>
  <si>
    <t>194</t>
  </si>
  <si>
    <t>252</t>
  </si>
  <si>
    <t>87</t>
  </si>
  <si>
    <t>76</t>
  </si>
  <si>
    <t>83</t>
  </si>
  <si>
    <t>95</t>
  </si>
  <si>
    <t>149</t>
  </si>
  <si>
    <t>74</t>
  </si>
  <si>
    <t>56</t>
  </si>
  <si>
    <t>116</t>
  </si>
  <si>
    <t>212</t>
  </si>
  <si>
    <t>117</t>
  </si>
  <si>
    <t>423</t>
  </si>
  <si>
    <t>385</t>
  </si>
  <si>
    <t>JON BURROWS (MLA  North Antrim)</t>
  </si>
  <si>
    <t>234</t>
  </si>
  <si>
    <t>93</t>
  </si>
  <si>
    <t>142</t>
  </si>
  <si>
    <t>94</t>
  </si>
  <si>
    <t>71</t>
  </si>
  <si>
    <t>JON BURROWS (MLA  North Antrim) %</t>
  </si>
  <si>
    <t>53%</t>
  </si>
  <si>
    <t>48%</t>
  </si>
  <si>
    <t>45%</t>
  </si>
  <si>
    <t>43%</t>
  </si>
  <si>
    <t>50%</t>
  </si>
  <si>
    <t>72%</t>
  </si>
  <si>
    <t>47%</t>
  </si>
  <si>
    <t>49%</t>
  </si>
  <si>
    <t>68%</t>
  </si>
  <si>
    <t>51%</t>
  </si>
  <si>
    <t>67%</t>
  </si>
  <si>
    <t>34%</t>
  </si>
  <si>
    <t>52%</t>
  </si>
  <si>
    <t>86%</t>
  </si>
  <si>
    <t>54%</t>
  </si>
  <si>
    <t>69%</t>
  </si>
  <si>
    <t>90%</t>
  </si>
  <si>
    <t>41%</t>
  </si>
  <si>
    <t>ROBBIE BUTLER (MLA  Lagan Valley)</t>
  </si>
  <si>
    <t>119</t>
  </si>
  <si>
    <t>31</t>
  </si>
  <si>
    <t>112</t>
  </si>
  <si>
    <t>ROBBIE BUTLER (MLA  Lagan Valley) %</t>
  </si>
  <si>
    <t>35%</t>
  </si>
  <si>
    <t>31%</t>
  </si>
  <si>
    <t>33%</t>
  </si>
  <si>
    <t>37%</t>
  </si>
  <si>
    <t>87%</t>
  </si>
  <si>
    <t>100%</t>
  </si>
  <si>
    <t>83%</t>
  </si>
  <si>
    <t>40%</t>
  </si>
  <si>
    <t>Don't Know/Not Sure/No Opinion</t>
  </si>
  <si>
    <t>85</t>
  </si>
  <si>
    <t>42</t>
  </si>
  <si>
    <t>79</t>
  </si>
  <si>
    <t>Don't Know/Not Sure/No Opinion %</t>
  </si>
  <si>
    <t>44%</t>
  </si>
  <si>
    <t>445</t>
  </si>
  <si>
    <t>195</t>
  </si>
  <si>
    <t>75</t>
  </si>
  <si>
    <t>82</t>
  </si>
  <si>
    <t>148</t>
  </si>
  <si>
    <t>193</t>
  </si>
  <si>
    <t>424</t>
  </si>
  <si>
    <t>384</t>
  </si>
  <si>
    <t>JON BURROWS will be excellent as a leader of the UUP, and will be good for Unionism in general</t>
  </si>
  <si>
    <t>61</t>
  </si>
  <si>
    <t>58</t>
  </si>
  <si>
    <t>217</t>
  </si>
  <si>
    <t>196</t>
  </si>
  <si>
    <t>JON BURROWS will be excellent as a leader of the UUP, and will be good for Unionism in general %</t>
  </si>
  <si>
    <t>46%</t>
  </si>
  <si>
    <t>64%</t>
  </si>
  <si>
    <t>36%</t>
  </si>
  <si>
    <t>94%</t>
  </si>
  <si>
    <t>59%</t>
  </si>
  <si>
    <t>71%</t>
  </si>
  <si>
    <t>JON BURROWS will be an 'average' leader of the UUP, and won't impact Unionism in general one way or the other</t>
  </si>
  <si>
    <t>91</t>
  </si>
  <si>
    <t>JON BURROWS will be an 'average' leader of the UUP, and won't impact Unionism in general one way or the other %</t>
  </si>
  <si>
    <t>78</t>
  </si>
  <si>
    <t>JON BURROWS will be a bad leader of the UUP, and will be bad for Unionism in general</t>
  </si>
  <si>
    <t>JON BURROWS will be a bad leader of the UUP, and will be bad for Unionism in general %</t>
  </si>
  <si>
    <t>286</t>
  </si>
  <si>
    <t>203</t>
  </si>
  <si>
    <t>64</t>
  </si>
  <si>
    <t>114</t>
  </si>
  <si>
    <t>240</t>
  </si>
  <si>
    <t>310</t>
  </si>
  <si>
    <t>185</t>
  </si>
  <si>
    <t>49</t>
  </si>
  <si>
    <t>181</t>
  </si>
  <si>
    <t>299</t>
  </si>
  <si>
    <t>276</t>
  </si>
  <si>
    <t>173</t>
  </si>
  <si>
    <t>72</t>
  </si>
  <si>
    <t>166</t>
  </si>
  <si>
    <t>165</t>
  </si>
  <si>
    <t>58%</t>
  </si>
  <si>
    <t>57%</t>
  </si>
  <si>
    <t>62%</t>
  </si>
  <si>
    <t>84</t>
  </si>
  <si>
    <t>608</t>
  </si>
  <si>
    <t>257</t>
  </si>
  <si>
    <t>351</t>
  </si>
  <si>
    <t>186</t>
  </si>
  <si>
    <t>127</t>
  </si>
  <si>
    <t>146</t>
  </si>
  <si>
    <t>180</t>
  </si>
  <si>
    <t>159</t>
  </si>
  <si>
    <t>197</t>
  </si>
  <si>
    <t>332</t>
  </si>
  <si>
    <t>219</t>
  </si>
  <si>
    <t>339</t>
  </si>
  <si>
    <t>182</t>
  </si>
  <si>
    <t>587</t>
  </si>
  <si>
    <t>303</t>
  </si>
  <si>
    <t>285</t>
  </si>
  <si>
    <t>200</t>
  </si>
  <si>
    <t>99</t>
  </si>
  <si>
    <t>198</t>
  </si>
  <si>
    <t>153</t>
  </si>
  <si>
    <t>263</t>
  </si>
  <si>
    <t>133</t>
  </si>
  <si>
    <t>381</t>
  </si>
  <si>
    <t>172</t>
  </si>
  <si>
    <t>There is NO POSSIBILITY, and there never was, of me giving the UUP a vote-preference at a future NI Assembly Election</t>
  </si>
  <si>
    <t>175</t>
  </si>
  <si>
    <t>63</t>
  </si>
  <si>
    <t>144</t>
  </si>
  <si>
    <t>123</t>
  </si>
  <si>
    <t>There is NO POSSIBILITY, and there never was, of me giving the UUP a vote-preference at a future NI Assembly Election %</t>
  </si>
  <si>
    <t>JON BURROWS as UUP Leader will have NO IMPACT ON THE POSSIBILITY (i.e. one way or the other) of me giving the UUP a vote-preference at a future NI Assembly Election</t>
  </si>
  <si>
    <t>43</t>
  </si>
  <si>
    <t>69</t>
  </si>
  <si>
    <t>JON BURROWS as UUP Leader will have NO IMPACT ON THE POSSIBILITY (i.e. one way or the other) of me giving the UUP a vote-preference at a future NI Assembly Election %</t>
  </si>
  <si>
    <t>JON BURROWS as UUP Leader will DECREASE THE POSSIBILITY of me giving the UUP a vote-preference at a future NI Assembly Election</t>
  </si>
  <si>
    <t>54</t>
  </si>
  <si>
    <t>JON BURROWS as UUP Leader will DECREASE THE POSSIBILITY of me giving the UUP a vote-preference at a future NI Assembly Election %</t>
  </si>
  <si>
    <t>JON BURROWS as UUP Leader, means there is NO POSSIBILITY of me giving the UUP a vote-preference at all, at a future NI Assembly Election</t>
  </si>
  <si>
    <t>JON BURROWS as UUP Leader, means there is NO POSSIBILITY of me giving the UUP a vote-preference at all, at a future NI Assembly Election %</t>
  </si>
  <si>
    <t>JON BURROWS as UUP Leader will INCREASE THE POSSIBILITY of me giving the UUP a vote-preference at a future NI Assembly Election</t>
  </si>
  <si>
    <t>JON BURROWS as UUP Leader will INCREASE THE POSSIBILITY of me giving the UUP a vote-preference at a future NI Assembly Election %</t>
  </si>
  <si>
    <t>1051</t>
  </si>
  <si>
    <t>509</t>
  </si>
  <si>
    <t>541</t>
  </si>
  <si>
    <t>288</t>
  </si>
  <si>
    <t>246</t>
  </si>
  <si>
    <t>274</t>
  </si>
  <si>
    <t>171</t>
  </si>
  <si>
    <t>126</t>
  </si>
  <si>
    <t>177</t>
  </si>
  <si>
    <t>449</t>
  </si>
  <si>
    <t>377</t>
  </si>
  <si>
    <t>441</t>
  </si>
  <si>
    <t>113</t>
  </si>
  <si>
    <t>0 %</t>
  </si>
  <si>
    <t>107</t>
  </si>
  <si>
    <t>132</t>
  </si>
  <si>
    <t>121</t>
  </si>
  <si>
    <t>75 %</t>
  </si>
  <si>
    <t>25 %</t>
  </si>
  <si>
    <t>205</t>
  </si>
  <si>
    <t>50 %</t>
  </si>
  <si>
    <t>118</t>
  </si>
  <si>
    <t>100 %</t>
  </si>
  <si>
    <t>542</t>
  </si>
  <si>
    <t>162</t>
  </si>
  <si>
    <t>201</t>
  </si>
  <si>
    <t>269</t>
  </si>
  <si>
    <t>450</t>
  </si>
  <si>
    <t>378</t>
  </si>
  <si>
    <t>302</t>
  </si>
  <si>
    <t>253</t>
  </si>
  <si>
    <t>106</t>
  </si>
  <si>
    <t>86</t>
  </si>
  <si>
    <t>452</t>
  </si>
  <si>
    <t>218</t>
  </si>
  <si>
    <t>267</t>
  </si>
  <si>
    <t>209</t>
  </si>
  <si>
    <t>204</t>
  </si>
  <si>
    <t>97</t>
  </si>
  <si>
    <t>210</t>
  </si>
  <si>
    <t>161</t>
  </si>
  <si>
    <t>268</t>
  </si>
  <si>
    <t>220</t>
  </si>
  <si>
    <t>392</t>
  </si>
  <si>
    <t>230</t>
  </si>
  <si>
    <t>206</t>
  </si>
  <si>
    <t>229</t>
  </si>
  <si>
    <t>136</t>
  </si>
  <si>
    <t>402</t>
  </si>
  <si>
    <t>238</t>
  </si>
  <si>
    <t>157</t>
  </si>
  <si>
    <t>138</t>
  </si>
  <si>
    <t>169</t>
  </si>
  <si>
    <t>158</t>
  </si>
  <si>
    <t>311</t>
  </si>
  <si>
    <t>80%</t>
  </si>
  <si>
    <t>63%</t>
  </si>
  <si>
    <t>223</t>
  </si>
  <si>
    <t>394</t>
  </si>
  <si>
    <t>150</t>
  </si>
  <si>
    <t>141</t>
  </si>
  <si>
    <t>143</t>
  </si>
  <si>
    <t>304</t>
  </si>
  <si>
    <t>227</t>
  </si>
  <si>
    <t>242</t>
  </si>
  <si>
    <t>222</t>
  </si>
  <si>
    <t>79%</t>
  </si>
  <si>
    <t>101</t>
  </si>
  <si>
    <t>115</t>
  </si>
  <si>
    <t>409</t>
  </si>
  <si>
    <t>322</t>
  </si>
  <si>
    <t>191</t>
  </si>
  <si>
    <t>137</t>
  </si>
  <si>
    <t>251</t>
  </si>
  <si>
    <t>66%</t>
  </si>
  <si>
    <t>273</t>
  </si>
  <si>
    <t>176</t>
  </si>
  <si>
    <t>188</t>
  </si>
  <si>
    <t>245</t>
  </si>
  <si>
    <t>140</t>
  </si>
  <si>
    <t>301</t>
  </si>
  <si>
    <t>248</t>
  </si>
  <si>
    <t>231</t>
  </si>
  <si>
    <t>510</t>
  </si>
  <si>
    <t>540</t>
  </si>
  <si>
    <t>323</t>
  </si>
  <si>
    <t>184</t>
  </si>
  <si>
    <t>507</t>
  </si>
  <si>
    <t>440</t>
  </si>
  <si>
    <t>297</t>
  </si>
  <si>
    <t>156</t>
  </si>
  <si>
    <t>No</t>
  </si>
  <si>
    <t>1025</t>
  </si>
  <si>
    <t>500</t>
  </si>
  <si>
    <t>525</t>
  </si>
  <si>
    <t>398</t>
  </si>
  <si>
    <t>363</t>
  </si>
  <si>
    <t>213</t>
  </si>
  <si>
    <t>437</t>
  </si>
  <si>
    <t>No %</t>
  </si>
  <si>
    <t>98%</t>
  </si>
  <si>
    <t>97%</t>
  </si>
  <si>
    <t>96%</t>
  </si>
  <si>
    <t>99%</t>
  </si>
  <si>
    <t>95%</t>
  </si>
  <si>
    <t>92%</t>
  </si>
  <si>
    <t>91%</t>
  </si>
  <si>
    <t>Yes</t>
  </si>
  <si>
    <t>Yes %</t>
  </si>
  <si>
    <t>894</t>
  </si>
  <si>
    <t>453</t>
  </si>
  <si>
    <t>341</t>
  </si>
  <si>
    <t>391</t>
  </si>
  <si>
    <t>375</t>
  </si>
  <si>
    <t>85%</t>
  </si>
  <si>
    <t>89%</t>
  </si>
  <si>
    <t>88%</t>
  </si>
  <si>
    <t>152</t>
  </si>
  <si>
    <t>895</t>
  </si>
  <si>
    <t>455</t>
  </si>
  <si>
    <t>439</t>
  </si>
  <si>
    <t>336</t>
  </si>
  <si>
    <t>349</t>
  </si>
  <si>
    <t>438</t>
  </si>
  <si>
    <t>78%</t>
  </si>
  <si>
    <t>155</t>
  </si>
  <si>
    <t>936</t>
  </si>
  <si>
    <t>472</t>
  </si>
  <si>
    <t>464</t>
  </si>
  <si>
    <t>244</t>
  </si>
  <si>
    <t>359</t>
  </si>
  <si>
    <t>362</t>
  </si>
  <si>
    <t>215</t>
  </si>
  <si>
    <t>294</t>
  </si>
  <si>
    <t>291</t>
  </si>
  <si>
    <t>75%</t>
  </si>
  <si>
    <t>577</t>
  </si>
  <si>
    <t>293</t>
  </si>
  <si>
    <t>284</t>
  </si>
  <si>
    <t>164</t>
  </si>
  <si>
    <t>473</t>
  </si>
  <si>
    <t>258</t>
  </si>
  <si>
    <t>73%</t>
  </si>
  <si>
    <t>532</t>
  </si>
  <si>
    <t>235</t>
  </si>
  <si>
    <t>262</t>
  </si>
  <si>
    <t>518</t>
  </si>
  <si>
    <t>621</t>
  </si>
  <si>
    <t>255</t>
  </si>
  <si>
    <t>366</t>
  </si>
  <si>
    <t>241</t>
  </si>
  <si>
    <t>232</t>
  </si>
  <si>
    <t>259</t>
  </si>
  <si>
    <t>429</t>
  </si>
  <si>
    <t>254</t>
  </si>
  <si>
    <t>777</t>
  </si>
  <si>
    <t>399</t>
  </si>
  <si>
    <t>290</t>
  </si>
  <si>
    <t>318</t>
  </si>
  <si>
    <t>350</t>
  </si>
  <si>
    <t>924</t>
  </si>
  <si>
    <t>501</t>
  </si>
  <si>
    <t>376</t>
  </si>
  <si>
    <t>344</t>
  </si>
  <si>
    <t>396</t>
  </si>
  <si>
    <t>319</t>
  </si>
  <si>
    <t>1034</t>
  </si>
  <si>
    <t>527</t>
  </si>
  <si>
    <t>280</t>
  </si>
  <si>
    <t>214</t>
  </si>
  <si>
    <t>390</t>
  </si>
  <si>
    <t>374</t>
  </si>
  <si>
    <t>431</t>
  </si>
  <si>
    <t>868</t>
  </si>
  <si>
    <t>256</t>
  </si>
  <si>
    <t>354</t>
  </si>
  <si>
    <t>279</t>
  </si>
  <si>
    <t>934</t>
  </si>
  <si>
    <t>174</t>
  </si>
  <si>
    <t>370</t>
  </si>
  <si>
    <t>233</t>
  </si>
  <si>
    <t>335</t>
  </si>
  <si>
    <t>321</t>
  </si>
  <si>
    <t>436</t>
  </si>
  <si>
    <t>76%</t>
  </si>
  <si>
    <t>939</t>
  </si>
  <si>
    <t>489</t>
  </si>
  <si>
    <t>361</t>
  </si>
  <si>
    <t>250</t>
  </si>
  <si>
    <t>443</t>
  </si>
  <si>
    <t>334</t>
  </si>
  <si>
    <t>426</t>
  </si>
  <si>
    <t>791</t>
  </si>
  <si>
    <t>388</t>
  </si>
  <si>
    <t>264</t>
  </si>
  <si>
    <t>368</t>
  </si>
  <si>
    <t>356</t>
  </si>
  <si>
    <t>799</t>
  </si>
  <si>
    <t>427</t>
  </si>
  <si>
    <t>373</t>
  </si>
  <si>
    <t>313</t>
  </si>
  <si>
    <t>300</t>
  </si>
  <si>
    <t>289</t>
  </si>
  <si>
    <t>863</t>
  </si>
  <si>
    <t>435</t>
  </si>
  <si>
    <t>183</t>
  </si>
  <si>
    <t>340</t>
  </si>
  <si>
    <t>343</t>
  </si>
  <si>
    <t>260</t>
  </si>
  <si>
    <t>364</t>
  </si>
  <si>
    <t>320</t>
  </si>
  <si>
    <t>330</t>
  </si>
  <si>
    <t>861</t>
  </si>
  <si>
    <t>306</t>
  </si>
  <si>
    <t>369</t>
  </si>
  <si>
    <t>352</t>
  </si>
  <si>
    <t>981</t>
  </si>
  <si>
    <t>462</t>
  </si>
  <si>
    <t>519</t>
  </si>
  <si>
    <t>389</t>
  </si>
  <si>
    <t>342</t>
  </si>
  <si>
    <t>The NI Government institutions (NI Assembly, NI Executive) have had NO IMPACT (neither positive or negative) on life in NI over the past two years</t>
  </si>
  <si>
    <t>471</t>
  </si>
  <si>
    <t>The NI Government institutions (NI Assembly, NI Executive) have had NO IMPACT (neither positive or negative) on life in NI over the past two years %</t>
  </si>
  <si>
    <t>The NI Government institutions (NI Assembly, NI Executive) have had a POSITIVE IMPACT on life in NI over the past two years</t>
  </si>
  <si>
    <t>The NI Government institutions (NI Assembly, NI Executive) have had a POSITIVE IMPACT on life in NI over the past two years %</t>
  </si>
  <si>
    <t>The NI Government institutions (NI Assembly, NI Executive) have had a NEGATIVE IMPACT on life in NI over the past two years</t>
  </si>
  <si>
    <t>The NI Government institutions (NI Assembly, NI Executive) have had a NEGATIVE IMPACT on life in NI over the past two years %</t>
  </si>
  <si>
    <t>NO</t>
  </si>
  <si>
    <t>651</t>
  </si>
  <si>
    <t>337</t>
  </si>
  <si>
    <t>314</t>
  </si>
  <si>
    <t>272</t>
  </si>
  <si>
    <t>357</t>
  </si>
  <si>
    <t>NO %</t>
  </si>
  <si>
    <t>YES</t>
  </si>
  <si>
    <t>243</t>
  </si>
  <si>
    <t>YES %</t>
  </si>
  <si>
    <t>YES - CGNI should continue to use the standard NI Flag at the Commonwealth Games</t>
  </si>
  <si>
    <t>504</t>
  </si>
  <si>
    <t>YES - CGNI should continue to use the standard NI Flag at the Commonwealth Games %</t>
  </si>
  <si>
    <t>NO - CGNI should use their own logo as the NI Flag at the Commonwealth Games </t>
  </si>
  <si>
    <t>281</t>
  </si>
  <si>
    <t>NO - CGNI should use their own logo as the NI Flag at the Commonwealth Games  %</t>
  </si>
  <si>
    <t>TUV % - 11%</t>
  </si>
  <si>
    <t>Green Party % - 4%</t>
  </si>
  <si>
    <t>Age-Group - By five separate age-groups</t>
  </si>
  <si>
    <t>Socio-Economic Group - Social Grade</t>
  </si>
  <si>
    <t>NI Region - Residence Area (see description in Front-Page Introduction)</t>
  </si>
  <si>
    <t>2022 NI Assembly Election Past-Vote: CNR = Catholic/Nationalist/Republican, PUL = Protestant/Unionist/Loyalist</t>
  </si>
  <si>
    <t>NI Constitutional VOTING BLOCK</t>
  </si>
  <si>
    <t>Community-Religion</t>
  </si>
  <si>
    <t>18-34 years age-group</t>
  </si>
  <si>
    <t>35-44 years age-group</t>
  </si>
  <si>
    <t>45-54 years age-group</t>
  </si>
  <si>
    <t>55-64 years age-group</t>
  </si>
  <si>
    <t>65+ years age-group</t>
  </si>
  <si>
    <t>ABC1 i.e. "Middle Class"</t>
  </si>
  <si>
    <t>C2DE i.e. "Working Class"</t>
  </si>
  <si>
    <t xml:space="preserve">Others - Retired, Students, Non-Salaried etc. </t>
  </si>
  <si>
    <r>
      <rPr>
        <b/>
        <sz val="14"/>
        <color rgb="FFFFFFFF"/>
        <rFont val="Arial Narrow"/>
        <family val="2"/>
      </rPr>
      <t>BELFAST</t>
    </r>
    <r>
      <rPr>
        <sz val="14"/>
        <color rgb="FFFFFFFF"/>
        <rFont val="Arial Narrow"/>
        <family val="2"/>
      </rPr>
      <t xml:space="preserve"> </t>
    </r>
    <r>
      <rPr>
        <sz val="11"/>
        <color rgb="FFFFFFFF"/>
        <rFont val="Arial Narrow"/>
        <family val="2"/>
      </rPr>
      <t>- 4 Belfast Constituencies</t>
    </r>
  </si>
  <si>
    <r>
      <rPr>
        <b/>
        <sz val="14"/>
        <color rgb="FFFFFFFF"/>
        <rFont val="Arial Narrow"/>
        <family val="2"/>
      </rPr>
      <t>EAST</t>
    </r>
    <r>
      <rPr>
        <sz val="11"/>
        <color rgb="FFFFFFFF"/>
        <rFont val="Arial Narrow"/>
        <family val="2"/>
      </rPr>
      <t xml:space="preserve"> - E&amp;S Antrim, N. Down, Lagan Valley</t>
    </r>
  </si>
  <si>
    <r>
      <rPr>
        <b/>
        <sz val="14"/>
        <color rgb="FFFFFFFF"/>
        <rFont val="Arial Narrow"/>
        <family val="2"/>
      </rPr>
      <t>NORTH</t>
    </r>
    <r>
      <rPr>
        <sz val="11"/>
        <color rgb="FFFFFFFF"/>
        <rFont val="Arial Narrow"/>
        <family val="2"/>
      </rPr>
      <t xml:space="preserve"> - N. Antrim, E. Londonderry, Foyle</t>
    </r>
  </si>
  <si>
    <r>
      <rPr>
        <b/>
        <sz val="14"/>
        <color rgb="FFFFFFFF"/>
        <rFont val="Arial Narrow"/>
        <family val="2"/>
      </rPr>
      <t>SOUTH</t>
    </r>
    <r>
      <rPr>
        <sz val="11"/>
        <color rgb="FFFFFFFF"/>
        <rFont val="Arial Narrow"/>
        <family val="2"/>
      </rPr>
      <t xml:space="preserve"> - S'ford, U. Bann, S. Down, Newry&amp;Armagh</t>
    </r>
  </si>
  <si>
    <r>
      <rPr>
        <b/>
        <sz val="14"/>
        <color rgb="FFFFFFFF"/>
        <rFont val="Arial Narrow"/>
        <family val="2"/>
      </rPr>
      <t>WEST</t>
    </r>
    <r>
      <rPr>
        <sz val="11"/>
        <color rgb="FFFFFFFF"/>
        <rFont val="Arial Narrow"/>
        <family val="2"/>
      </rPr>
      <t xml:space="preserve"> - F&amp;ST, Mid Ulster, W. Tyrone</t>
    </r>
  </si>
  <si>
    <t>Others e.g. IRSP, NI Cons, Workers party, Independents</t>
  </si>
  <si>
    <t>Non-Voters at the 2022 NIA election</t>
  </si>
  <si>
    <t>NATIONALIST/ REPUBLICAN</t>
  </si>
  <si>
    <t>Constitutionally Neutral - Non assigned/Can't determine</t>
  </si>
  <si>
    <t>Undetermined/ Unidentified</t>
  </si>
  <si>
    <t>UNIONIST</t>
  </si>
  <si>
    <t>Other Religion - Prefer not to say</t>
  </si>
  <si>
    <t>Non % Nos (Nos in lighter type) represent ‘weighted down’ respondent Nos, and not actual ‘real live’ respondent Nos. This is because the project had a NI base sample No. of 2,975, and used a NI weighted modelled representative sample of 1,050/1,051 modelled from the base 2,975 response dataset, - therefore a respondent No. of e.g. 30-40 in the data-results tables presented here, could represent an actual ‘live respondent’ No. of 70-120 from the 2,975 main NI base sample etc.</t>
  </si>
  <si>
    <t>Total%</t>
  </si>
  <si>
    <t>QUESTION 6. Is it correct for NI public representatives (MLA’s and/or Government Ministers) to accept an invitation from any country who are (at the time) accused of War Crimes and/or Human rights violations? e.g. Israel, Iran, Venezuela, Syria, etc.</t>
  </si>
  <si>
    <r>
      <t xml:space="preserve">QUESTION 7. COMMONWEALTH GAMES - NORTHERN IRELAND (NI) TEAM - </t>
    </r>
    <r>
      <rPr>
        <b/>
        <sz val="12"/>
        <color rgb="FF000000"/>
        <rFont val="Bahnschrift"/>
        <family val="2"/>
      </rPr>
      <t xml:space="preserve">BACKGROUND: Commonwealth Games Northern Ireland (CGNI) - the organisation who manage the NI Commonwealth Games team, recently announced that they planned to use their own logo/flag to represent the NI team at the Glasgow 2026  Commonwealth Games i.e. instead of the 'standard' NI flag. Since then the CGNI have withdrawn this suggestion, and have said they will continue to use the 'standard' NI flag.                                                              </t>
    </r>
    <r>
      <rPr>
        <b/>
        <sz val="20"/>
        <color rgb="FF000000"/>
        <rFont val="Bahnschrift"/>
        <family val="2"/>
      </rPr>
      <t xml:space="preserve">Do you agree, or disagree, with this?
</t>
    </r>
  </si>
  <si>
    <t xml:space="preserve">Where referenced in this document the following abbreviations and acronyms are used: NI - Northern Ireland, LT – LucidTalk, UK – United Kingdom, BPC – British Polling Council, AIMRO - Association of Irish Market Research Organisations.
</t>
  </si>
  <si>
    <t>ALL RESULTS ARE PRESENTED IN THE ANSWER ORDER THEY WERE PRESENTED IN THE POLL QUESTIONS</t>
  </si>
  <si>
    <t xml:space="preserve"> PNTS = Prefer not to say - Can't Remember</t>
  </si>
  <si>
    <r>
      <t xml:space="preserve">The results for each Individual Poll Question can be accessed via the Tabs at the bottom of the Spreadsheet - For each Poll Question demographic analyses are shown by: Gender, Age-Group, Socio-Economic Group, NI Residence Area (see attached description), 2022 NI Assembly Election - Past-Vote, NI CONSTITUTIONAL VOTING BLOCK - NORTHERN IRELAND (Unionist, Nationalist, etc.), and Community (Protestant, R. Catholic, etc.). </t>
    </r>
    <r>
      <rPr>
        <b/>
        <sz val="12"/>
        <color rgb="FFFF0000"/>
        <rFont val="Calibri"/>
        <family val="2"/>
      </rPr>
      <t>NB Subsamples from any cross-breaks or 'drill-downs' into the data results, will be subject to a higher margin of error, and conclusions drawn from cross-breaks with very small sub-samples should be treated with caution.</t>
    </r>
  </si>
  <si>
    <r>
      <rPr>
        <b/>
        <u/>
        <sz val="11"/>
        <color rgb="FF000000"/>
        <rFont val="Calibri"/>
        <family val="2"/>
      </rPr>
      <t>Totalling</t>
    </r>
    <r>
      <rPr>
        <b/>
        <sz val="11"/>
        <color rgb="FF000000"/>
        <rFont val="Calibri"/>
        <family val="2"/>
      </rPr>
      <t>: All main results columns i.e. NI-Wide TOTAL RESULTS (Column B of each of the results tables) will add-up to 100%. The majority of the demographic analysis columns in each of the results tables will also add-up to 100%. However some of the demographic analyses columns may add up to 98%, 99% or 101%, or 102% etc. due to 'rounding', and the formulations contained within the tabulation systems used to calculate the weighted and unweighted results.</t>
    </r>
  </si>
  <si>
    <t xml:space="preserve">Data Weighting: Data was weighted to the profile of all NI adults aged 18+. Data was weighted by age, sex, socio-economic group (using data from the Northern Ireland Statistics and Research Agency - NISRA), previous voting patterns (i.e. turnout probability), constituency, CONSTITUTIONAL POSITION - NORTHERN IRELAND, party support and religious affiliation. This resulted in a robust and accurate balanced NI representative sample, reflecting the demographic composition of Northern Ireland, resulting in 1,050/1,051 responses being considered in terms of the final weighted results - these are the results presented in this report. Data was weighted using a raking algorithm, in R, otherwise known as iterative proportional fitting or sample-balancing. Raking ratio estimation is a method for adjusting the sampling weights of the sample data based on known population characteristics.
Two weights were calculated. These are the normal weight and the trimmed weight – with the trimmed weight being the one that we use in the results tables shown in this report. The trimmed weight is preferable as it reduces the influence of outlying observations. The total amount trimmed is divided among the observations that were not trimmed, so that the total weight remains the same. The weights are trimmed at 64 and 0.1 meaning that no observation is allowed to exceed these limits of relative importance.
For this poll-project weights were used as follows: These were/are calculated from data such as the 2016 EU Referendum, the 2017 and 2022 Northern Ireland (NI) Assembly Elections, the 2017, 2019, and 2024 NI Westminster Elections, the 2019 NI European Election, NI census estimates, and electorate election figures for gender, age, religion, constituency etc. plus previous polling information and results from LucidTalk NI polls in the last 5 years for political-party preference and 'Constitutional Position - Northern Ireland'. </t>
  </si>
  <si>
    <r>
      <rPr>
        <b/>
        <u/>
        <sz val="11"/>
        <color rgb="FF000000"/>
        <rFont val="Calibri"/>
        <family val="2"/>
      </rPr>
      <t>LucidTalk - Professional Credentials</t>
    </r>
    <r>
      <rPr>
        <b/>
        <sz val="11"/>
        <color rgb="FF000000"/>
        <rFont val="Calibri"/>
        <family val="2"/>
      </rPr>
      <t>: LucidTalk is a member of the British Polling Council (BPC), the UK Market Research Society (UK MRS), and ESOMAR (European Society of Market Research organisations). The BPC are the primary UK professional body ensuring professional Polling and Market Research standards. All polling, research, sampling, methodologies used, market research projects and results and reports production are, and have been, carried out to the professional standards laid down by the BPC and also (as published) of AIMRO (Association of Irish Market Research Organisations).</t>
    </r>
  </si>
  <si>
    <t>LucidTalk Limited | The Innovation Centre | NI Science Park I Queen's Road | Queen’s Island | Belfast BT3 9DT 
Telephone: 028 9073 7800 (Switchboard) | 028 9040 9980 (Direct) | 07711 450545 (Mobile) 
Fax: 028 9073 7801 | Email: info@lucidtalk.co.uk</t>
  </si>
  <si>
    <t>DEMOGRAPHIC DATA - NI Region/Residence Area - by NI Political Constituencies:
Belfast/Belfast area - the 4 Belfast constituencies (North, South, East, and West) + East NI - North Down/Lagan Valley/South Antrim/East Antrim
North NI - Foyle/East Londonderry/North Antrim 
South NI – South Down/Strangford/Newry and Armagh/Upper Bann
West NI - Fermanagh and South Tyrone/Mid-Ulster/West Tyrone</t>
  </si>
  <si>
    <t xml:space="preserve">This is a ‘Contents’ page with ‘live’ links to each of the poll question results, – and to return to this ‘Contents’ page, there is a ‘Return to Contents’ button at the top left of each table. So this should allow easy navigation around the poll results tables. </t>
  </si>
  <si>
    <t>Question wording in the 'Contents' maybe a shortened version of the actual poll question used in the poll-survey. Please see the actual poll question results page for each poll question, for the full exact wording of the applicable poll question.</t>
  </si>
  <si>
    <r>
      <t xml:space="preserve">QUESTION 1. NI ASSEMBLY ELECTION: If a NI Assembly Election were to be held tomorrow which political party would you vote for as FIRST PREFERENCE? </t>
    </r>
    <r>
      <rPr>
        <b/>
        <sz val="20"/>
        <color rgb="FF0070C0"/>
        <rFont val="Bahnschrift"/>
        <family val="2"/>
      </rPr>
      <t>- Base Results exc. Don't Know/Undecideds</t>
    </r>
  </si>
  <si>
    <r>
      <t xml:space="preserve">Total% </t>
    </r>
    <r>
      <rPr>
        <b/>
        <sz val="9"/>
        <color rgb="FFFFFFFF"/>
        <rFont val="Arial Narrow"/>
        <family val="2"/>
      </rPr>
      <t>- exc. Don't Knows/Non-Voters</t>
    </r>
  </si>
  <si>
    <r>
      <t xml:space="preserve">Total/% </t>
    </r>
    <r>
      <rPr>
        <b/>
        <sz val="9"/>
        <color rgb="FFFFFFFF"/>
        <rFont val="Arial Narrow"/>
        <family val="2"/>
      </rPr>
      <t>- exc.   Don't Knows/Non-Voters - to one decimal place as forecast by LT internal modelling</t>
    </r>
  </si>
  <si>
    <r>
      <t xml:space="preserve">Total/% </t>
    </r>
    <r>
      <rPr>
        <b/>
        <sz val="9"/>
        <color rgb="FFFFFFFF"/>
        <rFont val="Arial Narrow"/>
        <family val="2"/>
      </rPr>
      <t xml:space="preserve">- exc.   Don't Knows/Non-Voters + final percentage rounding and 'Likelihood to vote' weightings applied </t>
    </r>
  </si>
  <si>
    <r>
      <t xml:space="preserve">QUESTION 1. NI ASSEMBLY ELECTION: If a NI Assembly Election were to be held tomorrow which political party would you vote for as FIRST PREFERENCE? </t>
    </r>
    <r>
      <rPr>
        <b/>
        <sz val="20"/>
        <color rgb="FF0070C0"/>
        <rFont val="Bahnschrift"/>
        <family val="2"/>
      </rPr>
      <t xml:space="preserve">- Base Results </t>
    </r>
    <r>
      <rPr>
        <b/>
        <sz val="20"/>
        <color rgb="FFFF0000"/>
        <rFont val="Bahnschrift"/>
        <family val="2"/>
      </rPr>
      <t>inc. Don't Know/Undecideds</t>
    </r>
  </si>
  <si>
    <r>
      <t xml:space="preserve">Total% </t>
    </r>
    <r>
      <rPr>
        <b/>
        <sz val="9"/>
        <color rgb="FFFFFFFF"/>
        <rFont val="Arial Narrow"/>
        <family val="2"/>
      </rPr>
      <t>- inc. Don't Knows/Non-Voters</t>
    </r>
  </si>
  <si>
    <t>LucidTalk - Northern Ireland (NI)-Wide Winter NI 'Tracker' Poll-Project - January 2026: Data Results - Unweighted and Weighted/NI Representative sample (2,975 NI-Wide responses - 1,050 final weighted sample)</t>
  </si>
  <si>
    <t>VERSION 1: 29th January 2026</t>
  </si>
  <si>
    <t>LucidTalk - Belfast Telegraph Winter 2026 NI 'Tracker' Poll (January 2026) - Data-Table Poll Results</t>
  </si>
  <si>
    <t xml:space="preserve">LucidTalk - Northern Ireland (NI)-Wide Belfast Telegraph 'Winter' 2026 'Tracker' Poll-Project: January 2026 - Data Results - Weighted/NI Representative sample: 2,975 Responses. </t>
  </si>
  <si>
    <t>FULL RESULTS: DATA TABLES - Weighted and Unweighted (All Responses) - 2,975/1,050 responses used in final weighted NI representative sample</t>
  </si>
  <si>
    <t>METHODOLOGY: Polling was carried out by Belfast based polling and market research company LucidTalk. The project was carried out online for a period of 4 days from 16th to 19th January 2026. The project targeted the established Northern Ireland (NI) LucidTalk online Opinion Panel (16,000+ members) which is balanced by gender, age-group, area of residence, and community background, in order to be demographically representative of Northern Ireland. 2,975 full responses were received. A data auditing process was then carried out to ensure all completed poll-surveys were genuine 'one-person, one-vote' responses, and this resulted in 1,050/1,051 responses being considered and verified as the base data-set (weighted and unweighted). These base-samples were then weighted by gender, community background and additional demographic measurements to reflect the demographic composition of Northern Ireland resulting in the weighted data tables and weighted results set i.e. the final results - the results presented in this report. All data results produced are accurate to a margin of error of +/-2.3%, at 95% confidence. All surveys and polls may be subject to sources of error, including, but not limited to sampling error, coverage error, and measurement error. All reported margins of sampling error include the computed design effects for weighting.</t>
  </si>
  <si>
    <r>
      <t xml:space="preserve">QUESTION 1b. BACKGROUND: </t>
    </r>
    <r>
      <rPr>
        <b/>
        <i/>
        <sz val="20"/>
        <color theme="1" tint="0.34998626667073579"/>
        <rFont val="Bahnschrift"/>
        <family val="2"/>
      </rPr>
      <t>MIKE NESBITT is standing-down as UUP Leader. Nominations have now closed for the new leader - with only one candidate emerging: JON BURROWS.</t>
    </r>
    <r>
      <rPr>
        <b/>
        <sz val="20"/>
        <color rgb="FF000000"/>
        <rFont val="Bahnschrift"/>
        <family val="2"/>
      </rPr>
      <t xml:space="preserve">
In this context, and as a Unionist voter, what is your view of JON BURROWS as a leader of the UUP, and the impact for Unionism in general? </t>
    </r>
    <r>
      <rPr>
        <b/>
        <sz val="20"/>
        <color rgb="FF0070C0"/>
        <rFont val="Bahnschrift"/>
        <family val="2"/>
      </rPr>
      <t>- UNIONIST VOTERS ONLY</t>
    </r>
  </si>
  <si>
    <r>
      <t xml:space="preserve">QUESTION 1a. BACKGROUND: </t>
    </r>
    <r>
      <rPr>
        <b/>
        <i/>
        <sz val="20"/>
        <color theme="1" tint="0.34998626667073579"/>
        <rFont val="Bahnschrift"/>
        <family val="2"/>
      </rPr>
      <t xml:space="preserve">MIKE NESBITT is standing-down as UUP Leader. Nominations have now closed for the new leader - with only one candidate emerging: JON BURROWS. </t>
    </r>
    <r>
      <rPr>
        <b/>
        <sz val="20"/>
        <color rgb="FF000000"/>
        <rFont val="Bahnschrift"/>
        <family val="2"/>
      </rPr>
      <t xml:space="preserve">However, if there had have been a Leadership contest between Jon Burrows and Robbie Butler, and you had a vote, who would you have voted for? </t>
    </r>
    <r>
      <rPr>
        <b/>
        <sz val="20"/>
        <color rgb="FF0070C0"/>
        <rFont val="Bahnschrift"/>
        <family val="2"/>
      </rPr>
      <t>- UNIONIST VOTERS ONLY</t>
    </r>
  </si>
  <si>
    <r>
      <t xml:space="preserve">QUESTION 1c. BACKGROUND: </t>
    </r>
    <r>
      <rPr>
        <b/>
        <i/>
        <sz val="20"/>
        <color theme="1" tint="0.34998626667073579"/>
        <rFont val="Bahnschrift"/>
        <family val="2"/>
      </rPr>
      <t>MIKE NESBITT is standing-down as UUP Leader. Nominations have now closed for the new leader - with only one candidate emerging: JON BURROWS.</t>
    </r>
    <r>
      <rPr>
        <b/>
        <sz val="20"/>
        <color rgb="FF000000"/>
        <rFont val="Bahnschrift"/>
        <family val="2"/>
      </rPr>
      <t xml:space="preserve">
In this context, and as a unionist voter (but not UUP), does JON BURROWS as a UUP leader impact your possibility of giving the UUP a 'higher' vote-preference at a future NI Assembly Election? e.g. 2nd, 3rd, 4th, 5th (or beyond) preference etc.? </t>
    </r>
    <r>
      <rPr>
        <b/>
        <sz val="20"/>
        <color rgb="FF0070C0"/>
        <rFont val="Bahnschrift"/>
        <family val="2"/>
      </rPr>
      <t>- UNIONIST VOTERS ONLY (NOT UUP Voters)</t>
    </r>
  </si>
  <si>
    <r>
      <t xml:space="preserve">QUESTION 2. BACKGROUND: </t>
    </r>
    <r>
      <rPr>
        <b/>
        <i/>
        <sz val="20"/>
        <color theme="1" tint="0.34998626667073579"/>
        <rFont val="Bahnschrift"/>
        <family val="2"/>
      </rPr>
      <t>MIKE NESBITT is standing-down as UUP Leader. Nominations have now closed for the new leader - with only one candidate emerging: JON BURROWS.</t>
    </r>
    <r>
      <rPr>
        <b/>
        <sz val="20"/>
        <color rgb="FF000000"/>
        <rFont val="Bahnschrift"/>
        <family val="2"/>
      </rPr>
      <t xml:space="preserve">
In this context, and as a Non-Unionist voter, does JON BURROWS as a UUP leader impact your possibility of giving the UUP a vote-preference at a future NI Assembly Election? e.g. 2nd, 3rd, 4th, 5th (or beyond) preference etc.? -</t>
    </r>
    <r>
      <rPr>
        <b/>
        <sz val="20"/>
        <color rgb="FF0070C0"/>
        <rFont val="Bahnschrift"/>
        <family val="2"/>
      </rPr>
      <t xml:space="preserve"> NON-UNIONIST VOTERS ONLY</t>
    </r>
  </si>
  <si>
    <t>Age-Group - By six separate age-groups</t>
  </si>
  <si>
    <t>QUESTION 3. - How do you rate the performance of each of the NI Executive Ministers, and their departments, and the Leader of the Opposition, during the last 12 months? Q3.3: JOHN O'DOWD - Department of Finance</t>
  </si>
  <si>
    <t>QUESTION 3. - How do you rate the performance of each of the NI Executive Ministers, and their departments, and the Leader of the Opposition, during the last 12 months? Q3.2: EMMA LITTLE-PENGELLY - NI Deputy First Minister (Executive Office - OFMDFM)</t>
  </si>
  <si>
    <t>QUESTION 3. - How do you rate the performance of each of the NI Executive Ministers, and their departments, and the Leader of the Opposition, during the last 12 months? Q3.1: MICHELLE O'NEILL - NI First Minister (Executive Office - OFMDFM)</t>
  </si>
  <si>
    <t>QUESTION 3. - How do you rate the performance of each of the NI Executive Ministers, and their departments, and the Leader of the Opposition, during the last 12 months? Q3.7: PAUL GIVAN - Department of Education</t>
  </si>
  <si>
    <t>QUESTION 3. - How do you rate the performance of each of the NI Executive Ministers, and their departments, and the Leader of the Opposition, during the last 12 months? Q3.8: ANDREW MUIR - Department of Agriculture, Environment, and Rural Affairs</t>
  </si>
  <si>
    <t>QUESTION 3. - How do you rate the performance of each of the NI Executive Ministers, and their departments, and the Leader of the Opposition, during the last 12 months? Q3.9: LIZ KIMMINS - Department for Infrastructure</t>
  </si>
  <si>
    <t>QUESTION 3. - How do you rate the performance of each of the NI Executive Ministers, and their departments, and the Leader of the Opposition, during the last 12 months? Q3.10: GORDON LYONS - Department for Communities</t>
  </si>
  <si>
    <t>QUESTION 3. - How do you rate the performance of each of the NI Executive Ministers, and their departments, and the Leader of the Opposition, during the last 12 months? Q3.11: MATTHEW O'TOOLE - Leader of the Opposition</t>
  </si>
  <si>
    <t>QUESTION 3. - How do you rate the performance of each of the NI Executive Ministers, and their departments, and the Leader of the Opposition, during the last 12 months? Q3.6: MIKE NESBITT - Department of Health</t>
  </si>
  <si>
    <t>QUESTION 3. - How do you rate the performance of each of the NI Executive Ministers, and their departments, and the Leader of the Opposition, during the last 12 months?             Q3.5: NAOMI LONG - Department of Justice</t>
  </si>
  <si>
    <t>QUESTION 3. - How do you rate the performance of each of the NI Executive Ministers, and their departments, and the Leader of the Opposition, during the last 12 months? Q3.4: CAOIMHE ARCHIBALD - Department for the Economy</t>
  </si>
  <si>
    <t>QUESTION 4. - Which of the following issues should be the FOUR most important priorities for politicians and the Government (Stormont/Westminster) to deal with at the moment? Q4.1: International Affairs: Middle-East, Ukraine, etc.</t>
  </si>
  <si>
    <t xml:space="preserve">QUESTION 5. How do you think the restoration of the NI Government, and the NI Government institutions, have impacted life in NI over the past two years? </t>
  </si>
  <si>
    <t>QUESTION 4. - Which of the following issues should be the FOUR most important priorities for politicians and the Government (Stormont/Westminster) to deal with at the moment? Q4.2: Union with the UK</t>
  </si>
  <si>
    <t>QUESTION 4. - Which of the following issues should be the FOUR most important priorities for politicians and the Government (Stormont/Westminster) to deal with at the moment? Q4.3: Unification with Ireland (i.e. a united Ireland)</t>
  </si>
  <si>
    <t>QUESTION 4. - Which of the following issues should be the FOUR most important priorities for politicians and the Government (Stormont/Westminster) to deal with at the moment? Q4.4: A NI border poll</t>
  </si>
  <si>
    <t>QUESTION 4. - Which of the following issues should be the FOUR most important priorities for politicians and the Government (Stormont/Westminster) to deal with at the moment? Q4.5: NI economy and jobs</t>
  </si>
  <si>
    <t>QUESTION 4. - Which of the following issues should be the FOUR most important priorities for politicians and the Government (Stormont/Westminster) to deal with at the moment? Q4.6: Cost of living, prices, fuel costs etc.</t>
  </si>
  <si>
    <t>QUESTION 4. - Which of the following issues should be the FOUR most important priorities for politicians and the Government (Stormont/Westminster) to deal with at the moment? Q4.7: Education (schools, colleges, universities) in NI</t>
  </si>
  <si>
    <t>QUESTION 4. - Which of the following issues should be the FOUR most important priorities for politicians and the Government (Stormont/Westminster) to deal with at the moment? Q4.8: Infrastructure and transport</t>
  </si>
  <si>
    <t>QUESTION 4. - Which of the following issues should be the FOUR most important priorities for politicians and the Government (Stormont/Westminster) to deal with at the moment? Q4.9: Care for the Elderly/Care Homes</t>
  </si>
  <si>
    <t>QUESTION 4. - Which of the following issues should be the FOUR most important priorities for politicians and the Government (Stormont/Westminster) to deal with at the moment? Q4.10: Community and Culture (parades, festivals)</t>
  </si>
  <si>
    <t>QUESTION 4. - Which of the following issues should be the FOUR most important priorities for politicians and the Government (Stormont/Westminster) to deal with at the moment? Q4.11: Opposing the NI Protocol/Windsor Framework</t>
  </si>
  <si>
    <t>QUESTION 4. - Which of the following issues should be the FOUR most important priorities for politicians and the Government (Stormont/Westminster) to deal with at the moment? Q4.12: Equality, Poverty, and Human Rights in NI</t>
  </si>
  <si>
    <t>QUESTION 4. - Which of the following issues should be the FOUR most important priorities for politicians and the Government (Stormont/Westminster) to deal with at the moment? Q4.13: The environment and climate change</t>
  </si>
  <si>
    <t>QUESTION 4. - Which of the following issues should be the FOUR most important priorities for politicians and the Government (Stormont/Westminster) to deal with at the moment? Q4.14: Housing inc. rents, mortgages etc.</t>
  </si>
  <si>
    <t>QUESTION 4. - Which of the following issues should be the FOUR most important priorities for politicians and the Government (Stormont/Westminster) to deal with at the moment? Q4.15: Healthcare/the NI Health Service</t>
  </si>
  <si>
    <t>QUESTION 4. - Which of the following issues should be the FOUR most important priorities for politicians and the Government (Stormont/Westminster) to deal with at the moment? Q4.16: Law and Order, Policing, Crime, Drugs</t>
  </si>
  <si>
    <t>QUESTION 4. - Which of the following issues should be the FOUR most important priorities for politicians and the Government (Stormont/Westminster) to deal with at the moment? Q4.17: Immigration/Asylum</t>
  </si>
  <si>
    <t>QUESTION 4. - Which of the following issues should be the FOUR most important priorities for politicians and the Government (Stormont/Westminster) to deal with at the moment? Q4.18: Childcare</t>
  </si>
  <si>
    <t>JON BURROWS as UUP Leader will INCREASE THE POSSIBILITY of me giving the UUP a 'higher' vote preference at a future NI Assembly Election</t>
  </si>
  <si>
    <t>JON BURROWS as UUP Leader will INCREASE THE POSSIBILITY of me giving the UUP a 'higher' vote preference at a future NI Assembly Election %</t>
  </si>
  <si>
    <t>JON BURROWS as UUP Leader will have NO IMPACT ON THE POSSIBILITY (i.e. one way or the other) of me giving the UUP a 'higher' vote preference at a future NI Assembly Election</t>
  </si>
  <si>
    <t>JON BURROWS as UUP Leader will have NO IMPACT ON THE POSSIBILITY (i.e. one way or the other) of me giving the UUP a 'higher' vote preference at a future NI Assembly Election %</t>
  </si>
  <si>
    <t>JON BURROWS as UUP Leader will DECREASE THE POSSIBILITY of me giving the UUP a 'higher' vote preference at a future NI Assembly Election</t>
  </si>
  <si>
    <t>JON BURROWS as UUP Leader will DECREASE THE POSSIBILITY of me giving the UUP a 'higher' vote preference at a future NI Assembly Election %</t>
  </si>
  <si>
    <t>JON BURROWS as UUP Leader, means there is NO POSSIBILITY of me giving the UUP a vote preference at all, at a future NI Assembly Election</t>
  </si>
  <si>
    <t>JON BURROWS as UUP Leader, means there is NO POSSIBILITY of me giving the UUP a vote preference at all, at a future NI Assembly Election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</si>
</sst>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x14ac:knownFonts="1">
    <font>
      <sz val="11"/>
      <color rgb="FF000000"/>
      <name val="Calibri"/>
      <family val="2"/>
      <scheme val="minor"/>
    </font>
    <font>
      <sz val="14"/>
      <color rgb="FFFFFFFF"/>
      <name val="Arial Narrow"/>
      <family val="2"/>
    </font>
    <font>
      <sz val="11"/>
      <name val="Calibri"/>
      <family val="2"/>
    </font>
    <font>
      <u/>
      <sz val="11"/>
      <color theme="10"/>
      <name val="Calibri"/>
      <family val="2"/>
      <scheme val="minor"/>
    </font>
    <font>
      <b/>
      <u/>
      <sz val="16"/>
      <color rgb="FF0070C0"/>
      <name val="Calibri"/>
      <family val="2"/>
      <scheme val="minor"/>
    </font>
    <font>
      <b/>
      <sz val="16"/>
      <color rgb="FFFF0000"/>
      <name val="Calibri"/>
      <family val="2"/>
      <scheme val="minor"/>
    </font>
    <font>
      <sz val="20"/>
      <color rgb="FF000000"/>
      <name val="Bahnschrift"/>
      <family val="2"/>
    </font>
    <font>
      <b/>
      <sz val="20"/>
      <color rgb="FF000000"/>
      <name val="Bahnschrift"/>
      <family val="2"/>
    </font>
    <font>
      <b/>
      <sz val="9"/>
      <color rgb="FFFFFFFF"/>
      <name val="Arial Narrow"/>
      <family val="2"/>
    </font>
    <font>
      <b/>
      <sz val="24"/>
      <color rgb="FFFFFFFF"/>
      <name val="Arial Narrow"/>
      <family val="2"/>
    </font>
    <font>
      <sz val="11"/>
      <color rgb="FFFFFFFF"/>
      <name val="Arial Narrow"/>
      <family val="2"/>
    </font>
    <font>
      <b/>
      <sz val="14"/>
      <color rgb="FFFFFFFF"/>
      <name val="Arial Narrow"/>
      <family val="2"/>
    </font>
    <font>
      <sz val="14"/>
      <color rgb="FFA9A9A9"/>
      <name val="Arial Narrow"/>
      <family val="2"/>
    </font>
    <font>
      <sz val="14"/>
      <color rgb="FF000000"/>
      <name val="Arial Narrow"/>
      <family val="2"/>
    </font>
    <font>
      <b/>
      <sz val="12"/>
      <color rgb="FF000000"/>
      <name val="Bahnschrift"/>
      <family val="2"/>
    </font>
    <font>
      <b/>
      <sz val="11"/>
      <color rgb="FF000000"/>
      <name val="Calibri"/>
      <family val="2"/>
    </font>
    <font>
      <b/>
      <sz val="14"/>
      <color rgb="FF000000"/>
      <name val="Calibri"/>
      <family val="2"/>
    </font>
    <font>
      <b/>
      <sz val="11"/>
      <color rgb="FF000000"/>
      <name val="Calibri"/>
      <family val="2"/>
      <scheme val="minor"/>
    </font>
    <font>
      <sz val="11"/>
      <color rgb="FF000000"/>
      <name val="Calibri"/>
      <family val="2"/>
    </font>
    <font>
      <sz val="12"/>
      <color rgb="FFFFFFFF"/>
      <name val="Arial Narrow"/>
      <family val="2"/>
    </font>
    <font>
      <b/>
      <sz val="18"/>
      <color rgb="FF000000"/>
      <name val="Calibri"/>
      <family val="2"/>
      <scheme val="minor"/>
    </font>
    <font>
      <b/>
      <sz val="14"/>
      <color rgb="FF000000"/>
      <name val="Calibri"/>
      <family val="2"/>
      <scheme val="minor"/>
    </font>
    <font>
      <b/>
      <sz val="12"/>
      <color theme="1"/>
      <name val="Calibri"/>
      <family val="2"/>
    </font>
    <font>
      <b/>
      <sz val="12"/>
      <color theme="1"/>
      <name val="Calibri"/>
      <family val="2"/>
      <scheme val="minor"/>
    </font>
    <font>
      <b/>
      <sz val="14"/>
      <color theme="1"/>
      <name val="Calibri"/>
      <family val="2"/>
    </font>
    <font>
      <sz val="14"/>
      <color theme="1"/>
      <name val="Calibri"/>
      <family val="2"/>
      <scheme val="minor"/>
    </font>
    <font>
      <b/>
      <sz val="12"/>
      <color theme="9" tint="-0.499984740745262"/>
      <name val="Calibri"/>
      <family val="2"/>
    </font>
    <font>
      <b/>
      <sz val="12"/>
      <color rgb="FFFF0000"/>
      <name val="Calibri"/>
      <family val="2"/>
    </font>
    <font>
      <b/>
      <u/>
      <sz val="11"/>
      <color rgb="FF000000"/>
      <name val="Calibri"/>
      <family val="2"/>
    </font>
    <font>
      <b/>
      <sz val="12"/>
      <name val="Calibri"/>
      <family val="2"/>
    </font>
    <font>
      <b/>
      <u/>
      <sz val="28"/>
      <color rgb="FF000000"/>
      <name val="Calibri"/>
      <family val="2"/>
    </font>
    <font>
      <b/>
      <u/>
      <sz val="24"/>
      <color rgb="FF000000"/>
      <name val="Calibri"/>
      <family val="2"/>
    </font>
    <font>
      <u/>
      <sz val="16"/>
      <color theme="10"/>
      <name val="Calibri"/>
      <family val="2"/>
      <scheme val="minor"/>
    </font>
    <font>
      <b/>
      <sz val="20"/>
      <color rgb="FF0070C0"/>
      <name val="Bahnschrift"/>
      <family val="2"/>
    </font>
    <font>
      <b/>
      <sz val="20"/>
      <color rgb="FFFF0000"/>
      <name val="Bahnschrift"/>
      <family val="2"/>
    </font>
    <font>
      <b/>
      <sz val="14"/>
      <color rgb="FF000000"/>
      <name val="Arial Narrow"/>
      <family val="2"/>
    </font>
    <font>
      <b/>
      <sz val="14"/>
      <color rgb="FFA9A9A9"/>
      <name val="Arial Narrow"/>
      <family val="2"/>
    </font>
    <font>
      <b/>
      <i/>
      <sz val="20"/>
      <color theme="1" tint="0.34998626667073579"/>
      <name val="Bahnschrift"/>
      <family val="2"/>
    </font>
    <font>
      <b/>
      <sz val="11"/>
      <color rgb="FFFFFFFF"/>
      <name val="Arial Narrow"/>
      <family val="2"/>
    </font>
    <font>
      <u/>
      <sz val="13"/>
      <color theme="10"/>
      <name val="Calibri"/>
      <family val="2"/>
      <scheme val="minor"/>
    </font>
    <font>
      <b/>
      <sz val="16"/>
      <color rgb="FF000000"/>
      <name val="Calibri"/>
      <family val="2"/>
      <scheme val="minor"/>
    </font>
    <font>
      <sz val="12"/>
      <color rgb="FF000000"/>
      <name val="Calibri"/>
      <family val="2"/>
      <scheme val="minor"/>
    </font>
  </fonts>
  <fills count="6">
    <fill>
      <patternFill patternType="none"/>
    </fill>
    <fill>
      <patternFill patternType="gray125"/>
    </fill>
    <fill>
      <patternFill patternType="solid">
        <fgColor rgb="FF1F334B"/>
      </patternFill>
    </fill>
    <fill>
      <patternFill patternType="solid">
        <fgColor rgb="FF4F81BD"/>
      </patternFill>
    </fill>
    <fill>
      <patternFill patternType="solid">
        <fgColor theme="4"/>
        <bgColor indexed="64"/>
      </patternFill>
    </fill>
    <fill>
      <patternFill patternType="solid">
        <fgColor rgb="FFFFFF00"/>
        <bgColor indexed="64"/>
      </patternFill>
    </fill>
  </fills>
  <borders count="41">
    <border>
      <left/>
      <right/>
      <top/>
      <bottom/>
      <diagonal/>
    </border>
    <border>
      <left style="thin">
        <color rgb="FFFFFFFF"/>
      </left>
      <right style="thin">
        <color rgb="FFFFFFFF"/>
      </right>
      <top style="thin">
        <color rgb="FFFFFFFF"/>
      </top>
      <bottom style="thin">
        <color rgb="FFFFFFFF"/>
      </bottom>
      <diagonal/>
    </border>
    <border>
      <left/>
      <right/>
      <top style="thin">
        <color rgb="FF4F81BD"/>
      </top>
      <bottom style="thin">
        <color rgb="FF4F81BD"/>
      </bottom>
      <diagonal/>
    </border>
    <border>
      <left style="thin">
        <color rgb="FF4F81BD"/>
      </left>
      <right style="thin">
        <color rgb="FF4F81BD"/>
      </right>
      <top style="thin">
        <color rgb="FF4F81BD"/>
      </top>
      <bottom style="thin">
        <color rgb="FF4F81BD"/>
      </bottom>
      <diagonal/>
    </border>
    <border>
      <left/>
      <right/>
      <top/>
      <bottom style="thin">
        <color rgb="FFFFFFFF"/>
      </bottom>
      <diagonal/>
    </border>
    <border>
      <left style="thin">
        <color rgb="FFFFFFFF"/>
      </left>
      <right/>
      <top style="thin">
        <color rgb="FFFFFFFF"/>
      </top>
      <bottom style="thin">
        <color rgb="FF4F81BD"/>
      </bottom>
      <diagonal/>
    </border>
    <border>
      <left/>
      <right style="thin">
        <color rgb="FFFFFFFF"/>
      </right>
      <top style="thin">
        <color rgb="FFFFFFFF"/>
      </top>
      <bottom style="thin">
        <color rgb="FF4F81BD"/>
      </bottom>
      <diagonal/>
    </border>
    <border>
      <left/>
      <right/>
      <top style="thin">
        <color rgb="FFFFFFFF"/>
      </top>
      <bottom style="thin">
        <color rgb="FF4F81BD"/>
      </bottom>
      <diagonal/>
    </border>
    <border>
      <left style="thin">
        <color rgb="FFFFFFFF"/>
      </left>
      <right style="thin">
        <color rgb="FFFFFFFF"/>
      </right>
      <top style="thin">
        <color rgb="FF4F81BD"/>
      </top>
      <bottom style="thin">
        <color rgb="FF4F81BD"/>
      </bottom>
      <diagonal/>
    </border>
    <border>
      <left style="thin">
        <color rgb="FFFFFFFF"/>
      </left>
      <right/>
      <top style="thin">
        <color rgb="FF4F81BD"/>
      </top>
      <bottom style="thin">
        <color rgb="FF4F81BD"/>
      </bottom>
      <diagonal/>
    </border>
    <border>
      <left/>
      <right style="thin">
        <color rgb="FFFFFFFF"/>
      </right>
      <top style="thin">
        <color rgb="FF4F81BD"/>
      </top>
      <bottom style="thin">
        <color rgb="FF4F81BD"/>
      </bottom>
      <diagonal/>
    </border>
    <border>
      <left style="double">
        <color auto="1"/>
      </left>
      <right style="double">
        <color auto="1"/>
      </right>
      <top style="double">
        <color auto="1"/>
      </top>
      <bottom style="double">
        <color auto="1"/>
      </bottom>
      <diagonal/>
    </border>
    <border>
      <left style="double">
        <color auto="1"/>
      </left>
      <right style="double">
        <color auto="1"/>
      </right>
      <top style="double">
        <color auto="1"/>
      </top>
      <bottom/>
      <diagonal/>
    </border>
    <border>
      <left/>
      <right/>
      <top style="double">
        <color auto="1"/>
      </top>
      <bottom style="double">
        <color auto="1"/>
      </bottom>
      <diagonal/>
    </border>
    <border>
      <left style="double">
        <color auto="1"/>
      </left>
      <right/>
      <top/>
      <bottom/>
      <diagonal/>
    </border>
    <border>
      <left/>
      <right/>
      <top style="thin">
        <color rgb="FF4F81BD"/>
      </top>
      <bottom/>
      <diagonal/>
    </border>
    <border>
      <left/>
      <right/>
      <top style="double">
        <color auto="1"/>
      </top>
      <bottom/>
      <diagonal/>
    </border>
    <border>
      <left/>
      <right style="double">
        <color indexed="64"/>
      </right>
      <top style="double">
        <color indexed="64"/>
      </top>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style="double">
        <color auto="1"/>
      </left>
      <right/>
      <top/>
      <bottom style="thin">
        <color auto="1"/>
      </bottom>
      <diagonal/>
    </border>
    <border>
      <left/>
      <right/>
      <top/>
      <bottom style="thin">
        <color auto="1"/>
      </bottom>
      <diagonal/>
    </border>
    <border>
      <left/>
      <right style="double">
        <color auto="1"/>
      </right>
      <top/>
      <bottom style="thin">
        <color auto="1"/>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double">
        <color auto="1"/>
      </top>
      <bottom style="double">
        <color indexed="64"/>
      </bottom>
      <diagonal/>
    </border>
    <border>
      <left/>
      <right style="double">
        <color auto="1"/>
      </right>
      <top style="double">
        <color auto="1"/>
      </top>
      <bottom style="double">
        <color auto="1"/>
      </bottom>
      <diagonal/>
    </border>
    <border>
      <left style="double">
        <color auto="1"/>
      </left>
      <right/>
      <top/>
      <bottom style="double">
        <color auto="1"/>
      </bottom>
      <diagonal/>
    </border>
    <border>
      <left/>
      <right/>
      <top/>
      <bottom style="double">
        <color indexed="64"/>
      </bottom>
      <diagonal/>
    </border>
    <border>
      <left/>
      <right style="double">
        <color indexed="64"/>
      </right>
      <top/>
      <bottom style="double">
        <color indexed="64"/>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right/>
      <top style="thin">
        <color rgb="FFFFFFFF"/>
      </top>
      <bottom/>
      <diagonal/>
    </border>
    <border>
      <left/>
      <right/>
      <top/>
      <bottom style="thin">
        <color rgb="FF4F81BD"/>
      </bottom>
      <diagonal/>
    </border>
    <border>
      <left style="thin">
        <color rgb="FFFFFFFF"/>
      </left>
      <right/>
      <top/>
      <bottom style="thin">
        <color rgb="FF4F81BD"/>
      </bottom>
      <diagonal/>
    </border>
    <border>
      <left/>
      <right style="thin">
        <color rgb="FFFFFFFF"/>
      </right>
      <top/>
      <bottom style="thin">
        <color rgb="FF4F81BD"/>
      </bottom>
      <diagonal/>
    </border>
  </borders>
  <cellStyleXfs count="3">
    <xf numFmtId="0" fontId="0" fillId="0" borderId="0"/>
    <xf numFmtId="0" fontId="2" fillId="0" borderId="0"/>
    <xf numFmtId="0" fontId="3" fillId="0" borderId="0" applyNumberFormat="0" applyFill="0" applyBorder="0" applyAlignment="0" applyProtection="0"/>
  </cellStyleXfs>
  <cellXfs count="98">
    <xf numFmtId="0" fontId="0" fillId="0" borderId="0" xfId="0"/>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9" fontId="0" fillId="0" borderId="0" xfId="0" applyNumberFormat="1"/>
    <xf numFmtId="0" fontId="4" fillId="0" borderId="0" xfId="2" applyFont="1" applyBorder="1"/>
    <xf numFmtId="0" fontId="5" fillId="0" borderId="0" xfId="0" applyFont="1" applyAlignment="1">
      <alignment vertical="top" wrapText="1"/>
    </xf>
    <xf numFmtId="0" fontId="6" fillId="0" borderId="0" xfId="0" applyFont="1"/>
    <xf numFmtId="0" fontId="7" fillId="0" borderId="4" xfId="0" applyFont="1" applyBorder="1" applyAlignment="1">
      <alignment wrapText="1"/>
    </xf>
    <xf numFmtId="0" fontId="7" fillId="0" borderId="0" xfId="0" applyFont="1" applyAlignment="1">
      <alignment wrapText="1"/>
    </xf>
    <xf numFmtId="0" fontId="8"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2" fillId="0" borderId="3" xfId="0" applyFont="1" applyBorder="1" applyAlignment="1">
      <alignment horizontal="left"/>
    </xf>
    <xf numFmtId="0" fontId="12" fillId="0" borderId="2" xfId="0" applyFont="1" applyBorder="1" applyAlignment="1">
      <alignment horizontal="right"/>
    </xf>
    <xf numFmtId="0" fontId="13" fillId="0" borderId="3" xfId="0" applyFont="1" applyBorder="1" applyAlignment="1">
      <alignment horizontal="left"/>
    </xf>
    <xf numFmtId="0" fontId="13" fillId="0" borderId="2" xfId="0" applyFont="1" applyBorder="1" applyAlignment="1">
      <alignment horizontal="right"/>
    </xf>
    <xf numFmtId="0" fontId="12" fillId="0" borderId="3" xfId="0" applyFont="1" applyBorder="1" applyAlignment="1">
      <alignment horizontal="left" wrapText="1"/>
    </xf>
    <xf numFmtId="0" fontId="13" fillId="0" borderId="3" xfId="0" applyFont="1" applyBorder="1" applyAlignment="1">
      <alignment horizontal="left" wrapText="1"/>
    </xf>
    <xf numFmtId="9" fontId="13" fillId="0" borderId="2" xfId="0" applyNumberFormat="1" applyFont="1" applyBorder="1" applyAlignment="1">
      <alignment horizontal="right"/>
    </xf>
    <xf numFmtId="0" fontId="9" fillId="3" borderId="8" xfId="0" applyFont="1" applyFill="1" applyBorder="1" applyAlignment="1">
      <alignment horizontal="center" vertical="center" wrapText="1"/>
    </xf>
    <xf numFmtId="0" fontId="0" fillId="0" borderId="11" xfId="0" applyBorder="1"/>
    <xf numFmtId="0" fontId="15" fillId="0" borderId="12" xfId="0" applyFont="1" applyBorder="1" applyAlignment="1">
      <alignment horizontal="left" vertical="top" wrapText="1"/>
    </xf>
    <xf numFmtId="0" fontId="16" fillId="0" borderId="11" xfId="0" applyFont="1" applyBorder="1" applyAlignment="1">
      <alignment horizontal="center" vertical="top" wrapText="1"/>
    </xf>
    <xf numFmtId="0" fontId="17" fillId="0" borderId="14" xfId="0" applyFont="1" applyBorder="1" applyAlignment="1">
      <alignment vertical="center" wrapText="1"/>
    </xf>
    <xf numFmtId="0" fontId="0" fillId="0" borderId="14" xfId="0" applyBorder="1"/>
    <xf numFmtId="0" fontId="18" fillId="0" borderId="12" xfId="0" applyFont="1" applyBorder="1" applyAlignment="1">
      <alignment wrapText="1"/>
    </xf>
    <xf numFmtId="0" fontId="19" fillId="3" borderId="15" xfId="0" applyFont="1" applyFill="1" applyBorder="1" applyAlignment="1">
      <alignment horizontal="center" vertical="center" wrapText="1"/>
    </xf>
    <xf numFmtId="0" fontId="20" fillId="0" borderId="0" xfId="0" applyFont="1" applyAlignment="1">
      <alignment horizontal="center" vertical="center"/>
    </xf>
    <xf numFmtId="0" fontId="17" fillId="0" borderId="22" xfId="0" applyFont="1" applyBorder="1" applyAlignment="1">
      <alignment vertical="top" wrapText="1"/>
    </xf>
    <xf numFmtId="0" fontId="17" fillId="0" borderId="23" xfId="0" applyFont="1" applyBorder="1" applyAlignment="1">
      <alignment vertical="top" wrapText="1"/>
    </xf>
    <xf numFmtId="0" fontId="0" fillId="0" borderId="12" xfId="0" applyBorder="1"/>
    <xf numFmtId="0" fontId="29" fillId="0" borderId="32" xfId="0" applyFont="1" applyBorder="1" applyAlignment="1">
      <alignment horizontal="left" vertical="top" wrapText="1"/>
    </xf>
    <xf numFmtId="0" fontId="29" fillId="0" borderId="33" xfId="0" applyFont="1" applyBorder="1" applyAlignment="1">
      <alignment vertical="top" wrapText="1"/>
    </xf>
    <xf numFmtId="0" fontId="29" fillId="0" borderId="34" xfId="0" applyFont="1" applyBorder="1" applyAlignment="1">
      <alignment vertical="top" wrapText="1"/>
    </xf>
    <xf numFmtId="0" fontId="0" fillId="0" borderId="16" xfId="0" applyBorder="1"/>
    <xf numFmtId="0" fontId="17" fillId="0" borderId="0" xfId="0" applyFont="1"/>
    <xf numFmtId="0" fontId="30" fillId="0" borderId="0" xfId="0" applyFont="1" applyAlignment="1">
      <alignment horizontal="left" vertical="top" wrapText="1"/>
    </xf>
    <xf numFmtId="0" fontId="21" fillId="0" borderId="0" xfId="0" applyFont="1" applyAlignment="1">
      <alignment vertical="top" wrapText="1"/>
    </xf>
    <xf numFmtId="0" fontId="31" fillId="0" borderId="0" xfId="0" applyFont="1" applyAlignment="1">
      <alignment horizontal="left" vertical="top" wrapText="1"/>
    </xf>
    <xf numFmtId="0" fontId="32" fillId="0" borderId="0" xfId="2" applyFont="1" applyAlignment="1">
      <alignment horizontal="left" vertical="top" wrapText="1"/>
    </xf>
    <xf numFmtId="0" fontId="3" fillId="0" borderId="0" xfId="2" applyAlignment="1">
      <alignment horizontal="left" vertical="top" wrapText="1"/>
    </xf>
    <xf numFmtId="0" fontId="1" fillId="2" borderId="35"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9" fillId="3" borderId="2" xfId="0" applyFont="1" applyFill="1" applyBorder="1" applyAlignment="1">
      <alignment horizontal="center" vertical="center" wrapText="1"/>
    </xf>
    <xf numFmtId="164" fontId="12" fillId="0" borderId="2" xfId="0" applyNumberFormat="1" applyFont="1" applyBorder="1" applyAlignment="1">
      <alignment horizontal="right"/>
    </xf>
    <xf numFmtId="0" fontId="35" fillId="0" borderId="3" xfId="0" applyFont="1" applyBorder="1" applyAlignment="1">
      <alignment horizontal="left"/>
    </xf>
    <xf numFmtId="164" fontId="35" fillId="0" borderId="2" xfId="0" applyNumberFormat="1" applyFont="1" applyBorder="1" applyAlignment="1">
      <alignment horizontal="right"/>
    </xf>
    <xf numFmtId="0" fontId="36" fillId="0" borderId="2" xfId="0" applyFont="1" applyBorder="1" applyAlignment="1">
      <alignment horizontal="right"/>
    </xf>
    <xf numFmtId="164" fontId="0" fillId="0" borderId="0" xfId="0" applyNumberFormat="1"/>
    <xf numFmtId="0" fontId="7" fillId="0" borderId="4" xfId="0" applyFont="1" applyBorder="1" applyAlignment="1">
      <alignment vertical="top" wrapText="1"/>
    </xf>
    <xf numFmtId="0" fontId="38" fillId="3" borderId="8" xfId="0" applyFont="1" applyFill="1" applyBorder="1" applyAlignment="1">
      <alignment horizontal="center" vertical="center" wrapText="1"/>
    </xf>
    <xf numFmtId="0" fontId="15" fillId="0" borderId="27" xfId="0" applyFont="1" applyBorder="1" applyAlignment="1">
      <alignment horizontal="left" vertical="top" wrapText="1"/>
    </xf>
    <xf numFmtId="0" fontId="15" fillId="0" borderId="28" xfId="0" applyFont="1" applyBorder="1" applyAlignment="1">
      <alignment horizontal="left" vertical="top" wrapText="1"/>
    </xf>
    <xf numFmtId="0" fontId="15" fillId="0" borderId="29" xfId="0" applyFont="1" applyBorder="1" applyAlignment="1">
      <alignment horizontal="left" vertical="top" wrapText="1"/>
    </xf>
    <xf numFmtId="0" fontId="17" fillId="0" borderId="13"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2" fillId="0" borderId="18" xfId="0" applyFont="1" applyBorder="1" applyAlignment="1">
      <alignment horizontal="left"/>
    </xf>
    <xf numFmtId="0" fontId="23" fillId="0" borderId="19" xfId="0" applyFont="1" applyBorder="1" applyAlignment="1">
      <alignment horizontal="left"/>
    </xf>
    <xf numFmtId="0" fontId="23" fillId="0" borderId="20" xfId="0" applyFont="1" applyBorder="1" applyAlignment="1">
      <alignment horizontal="left"/>
    </xf>
    <xf numFmtId="0" fontId="24" fillId="0" borderId="21" xfId="0" applyFont="1" applyBorder="1" applyAlignment="1">
      <alignment horizontal="left"/>
    </xf>
    <xf numFmtId="0" fontId="25" fillId="0" borderId="22" xfId="0" applyFont="1" applyBorder="1" applyAlignment="1">
      <alignment horizontal="left"/>
    </xf>
    <xf numFmtId="0" fontId="25" fillId="0" borderId="23" xfId="0" applyFont="1" applyBorder="1" applyAlignment="1">
      <alignment horizontal="left"/>
    </xf>
    <xf numFmtId="0" fontId="26" fillId="0" borderId="24" xfId="0" applyFont="1" applyBorder="1" applyAlignment="1">
      <alignment horizontal="left" vertical="top" wrapText="1"/>
    </xf>
    <xf numFmtId="0" fontId="26" fillId="0" borderId="25" xfId="0" applyFont="1" applyBorder="1" applyAlignment="1">
      <alignment horizontal="left" vertical="top" wrapText="1"/>
    </xf>
    <xf numFmtId="0" fontId="26" fillId="0" borderId="26" xfId="0" applyFont="1" applyBorder="1" applyAlignment="1">
      <alignment horizontal="left" vertical="top" wrapText="1"/>
    </xf>
    <xf numFmtId="0" fontId="15" fillId="0" borderId="21" xfId="0" applyFont="1" applyBorder="1" applyAlignment="1">
      <alignment horizontal="left" vertical="top" wrapText="1"/>
    </xf>
    <xf numFmtId="0" fontId="15" fillId="0" borderId="22" xfId="0" applyFont="1" applyBorder="1" applyAlignment="1">
      <alignment horizontal="left" vertical="top" wrapText="1"/>
    </xf>
    <xf numFmtId="0" fontId="15" fillId="0" borderId="23" xfId="0" applyFont="1" applyBorder="1" applyAlignment="1">
      <alignment horizontal="left" vertical="top" wrapText="1"/>
    </xf>
    <xf numFmtId="0" fontId="15" fillId="0" borderId="30" xfId="0" applyFont="1" applyBorder="1" applyAlignment="1">
      <alignment horizontal="left" vertical="top" wrapText="1"/>
    </xf>
    <xf numFmtId="0" fontId="15" fillId="0" borderId="13" xfId="0" applyFont="1" applyBorder="1" applyAlignment="1">
      <alignment horizontal="left" vertical="top" wrapText="1"/>
    </xf>
    <xf numFmtId="0" fontId="15" fillId="0" borderId="31" xfId="0" applyFont="1" applyBorder="1" applyAlignment="1">
      <alignment horizontal="left" vertical="top" wrapText="1"/>
    </xf>
    <xf numFmtId="0" fontId="15" fillId="0" borderId="18" xfId="0" applyFont="1" applyBorder="1" applyAlignment="1">
      <alignment horizontal="left" vertical="top" wrapText="1"/>
    </xf>
    <xf numFmtId="0" fontId="15" fillId="0" borderId="19" xfId="0" applyFont="1" applyBorder="1" applyAlignment="1">
      <alignment horizontal="left" vertical="top" wrapText="1"/>
    </xf>
    <xf numFmtId="0" fontId="15" fillId="0" borderId="20" xfId="0" applyFont="1" applyBorder="1" applyAlignment="1">
      <alignment horizontal="left" vertical="top" wrapText="1"/>
    </xf>
    <xf numFmtId="0" fontId="18" fillId="5" borderId="27" xfId="0" applyFont="1" applyFill="1" applyBorder="1" applyAlignment="1">
      <alignment horizontal="left" wrapText="1"/>
    </xf>
    <xf numFmtId="0" fontId="0" fillId="5" borderId="28" xfId="0" applyFill="1" applyBorder="1" applyAlignment="1">
      <alignment horizontal="left" wrapText="1"/>
    </xf>
    <xf numFmtId="0" fontId="0" fillId="5" borderId="29" xfId="0" applyFill="1" applyBorder="1" applyAlignment="1">
      <alignment horizontal="left" wrapText="1"/>
    </xf>
    <xf numFmtId="0" fontId="15" fillId="0" borderId="21" xfId="0" applyFont="1" applyBorder="1" applyAlignment="1">
      <alignment horizontal="center" vertical="top" wrapText="1"/>
    </xf>
    <xf numFmtId="0" fontId="15" fillId="0" borderId="22" xfId="0" applyFont="1" applyBorder="1" applyAlignment="1">
      <alignment horizontal="center" vertical="top" wrapText="1"/>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7" fillId="0" borderId="4" xfId="0" applyFont="1" applyBorder="1" applyAlignment="1">
      <alignment horizontal="left" wrapText="1"/>
    </xf>
    <xf numFmtId="0" fontId="5" fillId="0" borderId="0" xfId="0" applyFont="1" applyAlignment="1">
      <alignment horizontal="center" vertical="top" wrapText="1"/>
    </xf>
    <xf numFmtId="0" fontId="1" fillId="2" borderId="39"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7" fillId="0" borderId="4" xfId="0" applyFont="1" applyBorder="1" applyAlignment="1">
      <alignment horizontal="left" vertical="top" wrapText="1"/>
    </xf>
    <xf numFmtId="0" fontId="39" fillId="0" borderId="0" xfId="2" applyFont="1" applyAlignment="1">
      <alignment horizontal="left" vertical="top" wrapText="1"/>
    </xf>
    <xf numFmtId="0" fontId="40" fillId="0" borderId="0" xfId="0" applyFont="1" applyAlignment="1">
      <alignment horizontal="center" vertical="top" wrapText="1"/>
    </xf>
    <xf numFmtId="0" fontId="41" fillId="0" borderId="0" xfId="0" applyFont="1" applyAlignment="1">
      <alignment horizontal="center" vertical="top" wrapText="1"/>
    </xf>
  </cellXfs>
  <cellStyles count="3">
    <cellStyle name="Hyperlink" xfId="2" builtinId="8"/>
    <cellStyle name="Normal" xfId="0" builtinId="0"/>
    <cellStyle name="Normal 2" xfId="1" xr:uid="{7054A44A-4E95-403F-BD30-9F83E9EA1E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106680</xdr:colOff>
      <xdr:row>2</xdr:row>
      <xdr:rowOff>63651</xdr:rowOff>
    </xdr:from>
    <xdr:ext cx="2804160" cy="827890"/>
    <xdr:pic>
      <xdr:nvPicPr>
        <xdr:cNvPr id="2" name="Picture 1">
          <a:extLst>
            <a:ext uri="{FF2B5EF4-FFF2-40B4-BE49-F238E27FC236}">
              <a16:creationId xmlns:a16="http://schemas.microsoft.com/office/drawing/2014/main" id="{19FB42AE-718F-4926-807E-EB8D55D81E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 y="840891"/>
          <a:ext cx="2804160" cy="827890"/>
        </a:xfrm>
        <a:prstGeom prst="rect">
          <a:avLst/>
        </a:prstGeom>
        <a:noFill/>
        <a:ln>
          <a:noFill/>
        </a:ln>
      </xdr:spPr>
    </xdr:pic>
    <xdr:clientData/>
  </xdr:oneCellAnchor>
</xdr:wsDr>
</file>

<file path=xl/drawings/drawing10.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42D7A222-2494-428B-B4DA-51CE067CF5CB}"/>
            </a:ext>
          </a:extLst>
        </xdr:cNvPr>
        <xdr:cNvPicPr>
          <a:picLocks noChangeAspect="1"/>
        </xdr:cNvPicPr>
      </xdr:nvPicPr>
      <xdr:blipFill>
        <a:blip xmlns:r="http://schemas.openxmlformats.org/officeDocument/2006/relationships" r:embed="rId1" cstate="print"/>
        <a:stretch>
          <a:fillRect/>
        </a:stretch>
      </xdr:blipFill>
      <xdr:spPr>
        <a:xfrm>
          <a:off x="4774820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48722B7A-EC49-4E60-A15E-522C6B98F53D}"/>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3044D4E6-CE13-4CDB-8C02-3177A3EE0FBD}"/>
            </a:ext>
          </a:extLst>
        </xdr:cNvPr>
        <xdr:cNvPicPr>
          <a:picLocks noChangeAspect="1"/>
        </xdr:cNvPicPr>
      </xdr:nvPicPr>
      <xdr:blipFill>
        <a:blip xmlns:r="http://schemas.openxmlformats.org/officeDocument/2006/relationships" r:embed="rId1" cstate="print"/>
        <a:stretch>
          <a:fillRect/>
        </a:stretch>
      </xdr:blipFill>
      <xdr:spPr>
        <a:xfrm>
          <a:off x="4775582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1920F2E7-1A2C-4B67-AF16-AB5E47216EF8}"/>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44FE56EF-7596-4399-A900-730AF109461D}"/>
            </a:ext>
          </a:extLst>
        </xdr:cNvPr>
        <xdr:cNvPicPr>
          <a:picLocks noChangeAspect="1"/>
        </xdr:cNvPicPr>
      </xdr:nvPicPr>
      <xdr:blipFill>
        <a:blip xmlns:r="http://schemas.openxmlformats.org/officeDocument/2006/relationships" r:embed="rId1" cstate="print"/>
        <a:stretch>
          <a:fillRect/>
        </a:stretch>
      </xdr:blipFill>
      <xdr:spPr>
        <a:xfrm>
          <a:off x="4772534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3B6BE47D-339F-4E25-BFB5-83FAB82DCC66}"/>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0893E801-D60A-4A8A-9013-9B8C12A5BEA0}"/>
            </a:ext>
          </a:extLst>
        </xdr:cNvPr>
        <xdr:cNvPicPr>
          <a:picLocks noChangeAspect="1"/>
        </xdr:cNvPicPr>
      </xdr:nvPicPr>
      <xdr:blipFill>
        <a:blip xmlns:r="http://schemas.openxmlformats.org/officeDocument/2006/relationships" r:embed="rId1" cstate="print"/>
        <a:stretch>
          <a:fillRect/>
        </a:stretch>
      </xdr:blipFill>
      <xdr:spPr>
        <a:xfrm>
          <a:off x="4771010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F7D7DE99-0DCD-4D4B-8DD6-F0F473E05B03}"/>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108319C4-4189-49A0-ACF2-A56FF480A518}"/>
            </a:ext>
          </a:extLst>
        </xdr:cNvPr>
        <xdr:cNvPicPr>
          <a:picLocks noChangeAspect="1"/>
        </xdr:cNvPicPr>
      </xdr:nvPicPr>
      <xdr:blipFill>
        <a:blip xmlns:r="http://schemas.openxmlformats.org/officeDocument/2006/relationships" r:embed="rId1" cstate="print"/>
        <a:stretch>
          <a:fillRect/>
        </a:stretch>
      </xdr:blipFill>
      <xdr:spPr>
        <a:xfrm>
          <a:off x="4837304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3BB4A80D-7455-4259-8CB1-3909D4E98023}"/>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FA5A3DCF-4DA6-4602-BDCA-4E4FDDFBDD6E}"/>
            </a:ext>
          </a:extLst>
        </xdr:cNvPr>
        <xdr:cNvPicPr>
          <a:picLocks noChangeAspect="1"/>
        </xdr:cNvPicPr>
      </xdr:nvPicPr>
      <xdr:blipFill>
        <a:blip xmlns:r="http://schemas.openxmlformats.org/officeDocument/2006/relationships" r:embed="rId1" cstate="print"/>
        <a:stretch>
          <a:fillRect/>
        </a:stretch>
      </xdr:blipFill>
      <xdr:spPr>
        <a:xfrm>
          <a:off x="4774058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3D646E35-6238-48BF-84A5-363898683EEF}"/>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CFD8A041-E66B-4789-9625-CE757928356C}"/>
            </a:ext>
          </a:extLst>
        </xdr:cNvPr>
        <xdr:cNvPicPr>
          <a:picLocks noChangeAspect="1"/>
        </xdr:cNvPicPr>
      </xdr:nvPicPr>
      <xdr:blipFill>
        <a:blip xmlns:r="http://schemas.openxmlformats.org/officeDocument/2006/relationships" r:embed="rId1" cstate="print"/>
        <a:stretch>
          <a:fillRect/>
        </a:stretch>
      </xdr:blipFill>
      <xdr:spPr>
        <a:xfrm>
          <a:off x="4780154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2AFF9BF5-4DFF-486B-9B25-EAB14693CF54}"/>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BD12EA00-9263-4CAA-84E0-E7EF7ED47E82}"/>
            </a:ext>
          </a:extLst>
        </xdr:cNvPr>
        <xdr:cNvPicPr>
          <a:picLocks noChangeAspect="1"/>
        </xdr:cNvPicPr>
      </xdr:nvPicPr>
      <xdr:blipFill>
        <a:blip xmlns:r="http://schemas.openxmlformats.org/officeDocument/2006/relationships" r:embed="rId1" cstate="print"/>
        <a:stretch>
          <a:fillRect/>
        </a:stretch>
      </xdr:blipFill>
      <xdr:spPr>
        <a:xfrm>
          <a:off x="4771010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D9E247AA-3C9C-4CE8-99BD-BB9EC14273DB}"/>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FE7A3F08-2F3A-4759-88C0-F1C9D600A93F}"/>
            </a:ext>
          </a:extLst>
        </xdr:cNvPr>
        <xdr:cNvPicPr>
          <a:picLocks noChangeAspect="1"/>
        </xdr:cNvPicPr>
      </xdr:nvPicPr>
      <xdr:blipFill>
        <a:blip xmlns:r="http://schemas.openxmlformats.org/officeDocument/2006/relationships" r:embed="rId1" cstate="print"/>
        <a:stretch>
          <a:fillRect/>
        </a:stretch>
      </xdr:blipFill>
      <xdr:spPr>
        <a:xfrm>
          <a:off x="4855592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F065130E-A538-4C1E-B80D-E87B60E4CA9C}"/>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3A28F8ED-F9F3-48BF-9D48-0DBBE45246F6}"/>
            </a:ext>
          </a:extLst>
        </xdr:cNvPr>
        <xdr:cNvPicPr>
          <a:picLocks noChangeAspect="1"/>
        </xdr:cNvPicPr>
      </xdr:nvPicPr>
      <xdr:blipFill>
        <a:blip xmlns:r="http://schemas.openxmlformats.org/officeDocument/2006/relationships" r:embed="rId1" cstate="print"/>
        <a:stretch>
          <a:fillRect/>
        </a:stretch>
      </xdr:blipFill>
      <xdr:spPr>
        <a:xfrm>
          <a:off x="4851782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326754AB-C296-4174-8939-5E19CE3655E6}"/>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627909" cy="476250"/>
    <xdr:pic>
      <xdr:nvPicPr>
        <xdr:cNvPr id="2" name="Picture 1">
          <a:extLst>
            <a:ext uri="{FF2B5EF4-FFF2-40B4-BE49-F238E27FC236}">
              <a16:creationId xmlns:a16="http://schemas.microsoft.com/office/drawing/2014/main" id="{35131A22-0BD1-4049-980D-1FEFECEA70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 y="182880"/>
          <a:ext cx="1627909" cy="476250"/>
        </a:xfrm>
        <a:prstGeom prst="rect">
          <a:avLst/>
        </a:prstGeom>
        <a:noFill/>
        <a:ln>
          <a:noFill/>
        </a:ln>
      </xdr:spPr>
    </xdr:pic>
    <xdr:clientData/>
  </xdr:oneCellAnchor>
</xdr:wsDr>
</file>

<file path=xl/drawings/drawing20.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3F24B02F-1752-4969-B296-5EE126D2A087}"/>
            </a:ext>
          </a:extLst>
        </xdr:cNvPr>
        <xdr:cNvPicPr>
          <a:picLocks noChangeAspect="1"/>
        </xdr:cNvPicPr>
      </xdr:nvPicPr>
      <xdr:blipFill>
        <a:blip xmlns:r="http://schemas.openxmlformats.org/officeDocument/2006/relationships" r:embed="rId1" cstate="print"/>
        <a:stretch>
          <a:fillRect/>
        </a:stretch>
      </xdr:blipFill>
      <xdr:spPr>
        <a:xfrm>
          <a:off x="4783202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A82FA648-87F8-418C-9D07-569B802403BE}"/>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86D69DF9-E2CB-44BD-8CE9-70160A3B4EC2}"/>
            </a:ext>
          </a:extLst>
        </xdr:cNvPr>
        <xdr:cNvPicPr>
          <a:picLocks noChangeAspect="1"/>
        </xdr:cNvPicPr>
      </xdr:nvPicPr>
      <xdr:blipFill>
        <a:blip xmlns:r="http://schemas.openxmlformats.org/officeDocument/2006/relationships" r:embed="rId1" cstate="print"/>
        <a:stretch>
          <a:fillRect/>
        </a:stretch>
      </xdr:blipFill>
      <xdr:spPr>
        <a:xfrm>
          <a:off x="4776344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57FE4FD7-48D2-4374-85B7-D7207EA0815D}"/>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21EF9282-57D1-49A2-8C2F-A784EB000151}"/>
            </a:ext>
          </a:extLst>
        </xdr:cNvPr>
        <xdr:cNvPicPr>
          <a:picLocks noChangeAspect="1"/>
        </xdr:cNvPicPr>
      </xdr:nvPicPr>
      <xdr:blipFill>
        <a:blip xmlns:r="http://schemas.openxmlformats.org/officeDocument/2006/relationships" r:embed="rId1" cstate="print"/>
        <a:stretch>
          <a:fillRect/>
        </a:stretch>
      </xdr:blipFill>
      <xdr:spPr>
        <a:xfrm>
          <a:off x="4771772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1C09C74A-C626-4579-8CE8-1892231375CC}"/>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9E09AAC7-14DC-4C01-BC37-CF9B97D1D2EB}"/>
            </a:ext>
          </a:extLst>
        </xdr:cNvPr>
        <xdr:cNvPicPr>
          <a:picLocks noChangeAspect="1"/>
        </xdr:cNvPicPr>
      </xdr:nvPicPr>
      <xdr:blipFill>
        <a:blip xmlns:r="http://schemas.openxmlformats.org/officeDocument/2006/relationships" r:embed="rId1" cstate="print"/>
        <a:stretch>
          <a:fillRect/>
        </a:stretch>
      </xdr:blipFill>
      <xdr:spPr>
        <a:xfrm>
          <a:off x="4779392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71F2C8C9-BDD5-4751-B83C-45F10E9DA60B}"/>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BADFF16E-83E1-43A7-B820-4DF3D8CF7883}"/>
            </a:ext>
          </a:extLst>
        </xdr:cNvPr>
        <xdr:cNvPicPr>
          <a:picLocks noChangeAspect="1"/>
        </xdr:cNvPicPr>
      </xdr:nvPicPr>
      <xdr:blipFill>
        <a:blip xmlns:r="http://schemas.openxmlformats.org/officeDocument/2006/relationships" r:embed="rId1" cstate="print"/>
        <a:stretch>
          <a:fillRect/>
        </a:stretch>
      </xdr:blipFill>
      <xdr:spPr>
        <a:xfrm>
          <a:off x="4778630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E3796DF1-54BB-401F-8B19-CC2EC493CB56}"/>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B9A3E125-C68F-465C-9FB1-B1AB9734E4A1}"/>
            </a:ext>
          </a:extLst>
        </xdr:cNvPr>
        <xdr:cNvPicPr>
          <a:picLocks noChangeAspect="1"/>
        </xdr:cNvPicPr>
      </xdr:nvPicPr>
      <xdr:blipFill>
        <a:blip xmlns:r="http://schemas.openxmlformats.org/officeDocument/2006/relationships" r:embed="rId1" cstate="print"/>
        <a:stretch>
          <a:fillRect/>
        </a:stretch>
      </xdr:blipFill>
      <xdr:spPr>
        <a:xfrm>
          <a:off x="4777868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B3FFBBB7-14FF-4F11-9ECB-641DF655F031}"/>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122B6D49-A483-40D9-B829-A2F6E9713229}"/>
            </a:ext>
          </a:extLst>
        </xdr:cNvPr>
        <xdr:cNvPicPr>
          <a:picLocks noChangeAspect="1"/>
        </xdr:cNvPicPr>
      </xdr:nvPicPr>
      <xdr:blipFill>
        <a:blip xmlns:r="http://schemas.openxmlformats.org/officeDocument/2006/relationships" r:embed="rId1" cstate="print"/>
        <a:stretch>
          <a:fillRect/>
        </a:stretch>
      </xdr:blipFill>
      <xdr:spPr>
        <a:xfrm>
          <a:off x="4777868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D5CD8482-2DC8-43F0-9F58-60DD66CEB77A}"/>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B1B08418-5E97-4FD8-91E8-591C652208C5}"/>
            </a:ext>
          </a:extLst>
        </xdr:cNvPr>
        <xdr:cNvPicPr>
          <a:picLocks noChangeAspect="1"/>
        </xdr:cNvPicPr>
      </xdr:nvPicPr>
      <xdr:blipFill>
        <a:blip xmlns:r="http://schemas.openxmlformats.org/officeDocument/2006/relationships" r:embed="rId1" cstate="print"/>
        <a:stretch>
          <a:fillRect/>
        </a:stretch>
      </xdr:blipFill>
      <xdr:spPr>
        <a:xfrm>
          <a:off x="4778630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BAB2C5E6-916C-4544-981A-7DC7D168C249}"/>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A2F7BBDD-F4C6-42C3-BA7B-24E641A587D2}"/>
            </a:ext>
          </a:extLst>
        </xdr:cNvPr>
        <xdr:cNvPicPr>
          <a:picLocks noChangeAspect="1"/>
        </xdr:cNvPicPr>
      </xdr:nvPicPr>
      <xdr:blipFill>
        <a:blip xmlns:r="http://schemas.openxmlformats.org/officeDocument/2006/relationships" r:embed="rId1" cstate="print"/>
        <a:stretch>
          <a:fillRect/>
        </a:stretch>
      </xdr:blipFill>
      <xdr:spPr>
        <a:xfrm>
          <a:off x="4783202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5CB55D3E-8BAD-4212-90D0-A5DCD93CB626}"/>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60FE0391-C683-4936-B4DB-E9B5B12C0930}"/>
            </a:ext>
          </a:extLst>
        </xdr:cNvPr>
        <xdr:cNvPicPr>
          <a:picLocks noChangeAspect="1"/>
        </xdr:cNvPicPr>
      </xdr:nvPicPr>
      <xdr:blipFill>
        <a:blip xmlns:r="http://schemas.openxmlformats.org/officeDocument/2006/relationships" r:embed="rId1" cstate="print"/>
        <a:stretch>
          <a:fillRect/>
        </a:stretch>
      </xdr:blipFill>
      <xdr:spPr>
        <a:xfrm>
          <a:off x="4784726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B42B2E7C-53C5-4C41-B851-2D62696FE6AA}"/>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36</xdr:col>
      <xdr:colOff>1143000</xdr:colOff>
      <xdr:row>2</xdr:row>
      <xdr:rowOff>487680</xdr:rowOff>
    </xdr:from>
    <xdr:ext cx="1083326" cy="323430"/>
    <xdr:pic>
      <xdr:nvPicPr>
        <xdr:cNvPr id="2" name="Picture 1">
          <a:extLst>
            <a:ext uri="{FF2B5EF4-FFF2-40B4-BE49-F238E27FC236}">
              <a16:creationId xmlns:a16="http://schemas.microsoft.com/office/drawing/2014/main" id="{78173FE7-5F94-4666-9E12-D81A4284E9ED}"/>
            </a:ext>
          </a:extLst>
        </xdr:cNvPr>
        <xdr:cNvPicPr>
          <a:picLocks noChangeAspect="1"/>
        </xdr:cNvPicPr>
      </xdr:nvPicPr>
      <xdr:blipFill>
        <a:blip xmlns:r="http://schemas.openxmlformats.org/officeDocument/2006/relationships" r:embed="rId1" cstate="print"/>
        <a:stretch>
          <a:fillRect/>
        </a:stretch>
      </xdr:blipFill>
      <xdr:spPr>
        <a:xfrm>
          <a:off x="54582060" y="157734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0AAFF839-B781-4314-A0B4-C83B745C7DAE}"/>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26</xdr:col>
      <xdr:colOff>937260</xdr:colOff>
      <xdr:row>2</xdr:row>
      <xdr:rowOff>441960</xdr:rowOff>
    </xdr:from>
    <xdr:ext cx="1083326" cy="323430"/>
    <xdr:pic>
      <xdr:nvPicPr>
        <xdr:cNvPr id="4" name="Picture 3">
          <a:extLst>
            <a:ext uri="{FF2B5EF4-FFF2-40B4-BE49-F238E27FC236}">
              <a16:creationId xmlns:a16="http://schemas.microsoft.com/office/drawing/2014/main" id="{31F5C762-A102-452A-95E8-CC4C58F08D2C}"/>
            </a:ext>
          </a:extLst>
        </xdr:cNvPr>
        <xdr:cNvPicPr>
          <a:picLocks noChangeAspect="1"/>
        </xdr:cNvPicPr>
      </xdr:nvPicPr>
      <xdr:blipFill>
        <a:blip xmlns:r="http://schemas.openxmlformats.org/officeDocument/2006/relationships" r:embed="rId1" cstate="print"/>
        <a:stretch>
          <a:fillRect/>
        </a:stretch>
      </xdr:blipFill>
      <xdr:spPr>
        <a:xfrm>
          <a:off x="40126920" y="1531620"/>
          <a:ext cx="1083326" cy="323430"/>
        </a:xfrm>
        <a:prstGeom prst="rect">
          <a:avLst/>
        </a:prstGeom>
      </xdr:spPr>
    </xdr:pic>
    <xdr:clientData/>
  </xdr:oneCellAnchor>
  <xdr:oneCellAnchor>
    <xdr:from>
      <xdr:col>5</xdr:col>
      <xdr:colOff>826032</xdr:colOff>
      <xdr:row>2</xdr:row>
      <xdr:rowOff>500831</xdr:rowOff>
    </xdr:from>
    <xdr:ext cx="1078968" cy="322129"/>
    <xdr:pic>
      <xdr:nvPicPr>
        <xdr:cNvPr id="5" name="Picture 4">
          <a:extLst>
            <a:ext uri="{FF2B5EF4-FFF2-40B4-BE49-F238E27FC236}">
              <a16:creationId xmlns:a16="http://schemas.microsoft.com/office/drawing/2014/main" id="{2869A0E7-0A1A-48C1-81A9-7AA49AC788D7}"/>
            </a:ext>
          </a:extLst>
        </xdr:cNvPr>
        <xdr:cNvPicPr>
          <a:picLocks noChangeAspect="1"/>
        </xdr:cNvPicPr>
      </xdr:nvPicPr>
      <xdr:blipFill>
        <a:blip xmlns:r="http://schemas.openxmlformats.org/officeDocument/2006/relationships" r:embed="rId1" cstate="print"/>
        <a:stretch>
          <a:fillRect/>
        </a:stretch>
      </xdr:blipFill>
      <xdr:spPr>
        <a:xfrm>
          <a:off x="10091952" y="1590491"/>
          <a:ext cx="1078968" cy="322129"/>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52E4C86F-9AE8-4E0D-8CB1-3195A2719469}"/>
            </a:ext>
          </a:extLst>
        </xdr:cNvPr>
        <xdr:cNvPicPr>
          <a:picLocks noChangeAspect="1"/>
        </xdr:cNvPicPr>
      </xdr:nvPicPr>
      <xdr:blipFill>
        <a:blip xmlns:r="http://schemas.openxmlformats.org/officeDocument/2006/relationships" r:embed="rId1" cstate="print"/>
        <a:stretch>
          <a:fillRect/>
        </a:stretch>
      </xdr:blipFill>
      <xdr:spPr>
        <a:xfrm>
          <a:off x="4780154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074E1E56-4990-4631-9E28-96238689B1C0}"/>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201C45A9-CD63-4077-92F6-6F98BFAEC4B1}"/>
            </a:ext>
          </a:extLst>
        </xdr:cNvPr>
        <xdr:cNvPicPr>
          <a:picLocks noChangeAspect="1"/>
        </xdr:cNvPicPr>
      </xdr:nvPicPr>
      <xdr:blipFill>
        <a:blip xmlns:r="http://schemas.openxmlformats.org/officeDocument/2006/relationships" r:embed="rId1" cstate="print"/>
        <a:stretch>
          <a:fillRect/>
        </a:stretch>
      </xdr:blipFill>
      <xdr:spPr>
        <a:xfrm>
          <a:off x="4782440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D0E328FC-A279-4A86-A296-205F78E6A6E7}"/>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56F5DC40-1063-41E5-9B3C-1492FF5CDB89}"/>
            </a:ext>
          </a:extLst>
        </xdr:cNvPr>
        <xdr:cNvPicPr>
          <a:picLocks noChangeAspect="1"/>
        </xdr:cNvPicPr>
      </xdr:nvPicPr>
      <xdr:blipFill>
        <a:blip xmlns:r="http://schemas.openxmlformats.org/officeDocument/2006/relationships" r:embed="rId1" cstate="print"/>
        <a:stretch>
          <a:fillRect/>
        </a:stretch>
      </xdr:blipFill>
      <xdr:spPr>
        <a:xfrm>
          <a:off x="4777868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A06A5C7D-0271-4CF2-82CA-19293195E422}"/>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2C6C91FD-DE7B-4F2E-8038-A619CAE577F3}"/>
            </a:ext>
          </a:extLst>
        </xdr:cNvPr>
        <xdr:cNvPicPr>
          <a:picLocks noChangeAspect="1"/>
        </xdr:cNvPicPr>
      </xdr:nvPicPr>
      <xdr:blipFill>
        <a:blip xmlns:r="http://schemas.openxmlformats.org/officeDocument/2006/relationships" r:embed="rId1" cstate="print"/>
        <a:stretch>
          <a:fillRect/>
        </a:stretch>
      </xdr:blipFill>
      <xdr:spPr>
        <a:xfrm>
          <a:off x="4779392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5BE90DD3-1187-4E46-9DC3-E816345F5932}"/>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BB4E7967-FB0E-4242-90A4-C1139615DE42}"/>
            </a:ext>
          </a:extLst>
        </xdr:cNvPr>
        <xdr:cNvPicPr>
          <a:picLocks noChangeAspect="1"/>
        </xdr:cNvPicPr>
      </xdr:nvPicPr>
      <xdr:blipFill>
        <a:blip xmlns:r="http://schemas.openxmlformats.org/officeDocument/2006/relationships" r:embed="rId1" cstate="print"/>
        <a:stretch>
          <a:fillRect/>
        </a:stretch>
      </xdr:blipFill>
      <xdr:spPr>
        <a:xfrm>
          <a:off x="4780916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50416DEF-B394-461D-BC96-77CF215D1F88}"/>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4EA27F53-6046-4075-BC17-6DDDB8800FB6}"/>
            </a:ext>
          </a:extLst>
        </xdr:cNvPr>
        <xdr:cNvPicPr>
          <a:picLocks noChangeAspect="1"/>
        </xdr:cNvPicPr>
      </xdr:nvPicPr>
      <xdr:blipFill>
        <a:blip xmlns:r="http://schemas.openxmlformats.org/officeDocument/2006/relationships" r:embed="rId1" cstate="print"/>
        <a:stretch>
          <a:fillRect/>
        </a:stretch>
      </xdr:blipFill>
      <xdr:spPr>
        <a:xfrm>
          <a:off x="4780154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BF9BFBE2-21A3-4315-84AF-A702EF0A8CE3}"/>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8C94AF46-68A4-49AF-8C5E-617D32F160C7}"/>
            </a:ext>
          </a:extLst>
        </xdr:cNvPr>
        <xdr:cNvPicPr>
          <a:picLocks noChangeAspect="1"/>
        </xdr:cNvPicPr>
      </xdr:nvPicPr>
      <xdr:blipFill>
        <a:blip xmlns:r="http://schemas.openxmlformats.org/officeDocument/2006/relationships" r:embed="rId1" cstate="print"/>
        <a:stretch>
          <a:fillRect/>
        </a:stretch>
      </xdr:blipFill>
      <xdr:spPr>
        <a:xfrm>
          <a:off x="4775582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828BF4B8-61CF-49A2-9858-92F305D5C149}"/>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B14052D5-BA33-4B63-9E80-9ADED6D30D68}"/>
            </a:ext>
          </a:extLst>
        </xdr:cNvPr>
        <xdr:cNvPicPr>
          <a:picLocks noChangeAspect="1"/>
        </xdr:cNvPicPr>
      </xdr:nvPicPr>
      <xdr:blipFill>
        <a:blip xmlns:r="http://schemas.openxmlformats.org/officeDocument/2006/relationships" r:embed="rId1" cstate="print"/>
        <a:stretch>
          <a:fillRect/>
        </a:stretch>
      </xdr:blipFill>
      <xdr:spPr>
        <a:xfrm>
          <a:off x="4775582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B2EBA8B3-FAC4-4396-86A7-E7E76BE9DD5D}"/>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34</xdr:col>
      <xdr:colOff>723900</xdr:colOff>
      <xdr:row>2</xdr:row>
      <xdr:rowOff>472440</xdr:rowOff>
    </xdr:from>
    <xdr:ext cx="1083326" cy="323430"/>
    <xdr:pic>
      <xdr:nvPicPr>
        <xdr:cNvPr id="2" name="Picture 1">
          <a:extLst>
            <a:ext uri="{FF2B5EF4-FFF2-40B4-BE49-F238E27FC236}">
              <a16:creationId xmlns:a16="http://schemas.microsoft.com/office/drawing/2014/main" id="{583A1CA6-79D0-4CF2-AB86-2EA37AEE2321}"/>
            </a:ext>
          </a:extLst>
        </xdr:cNvPr>
        <xdr:cNvPicPr>
          <a:picLocks noChangeAspect="1"/>
        </xdr:cNvPicPr>
      </xdr:nvPicPr>
      <xdr:blipFill>
        <a:blip xmlns:r="http://schemas.openxmlformats.org/officeDocument/2006/relationships" r:embed="rId1" cstate="print"/>
        <a:stretch>
          <a:fillRect/>
        </a:stretch>
      </xdr:blipFill>
      <xdr:spPr>
        <a:xfrm>
          <a:off x="51160680" y="156210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80158699-B157-4969-A712-ECE55881D674}"/>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19</xdr:col>
      <xdr:colOff>1295400</xdr:colOff>
      <xdr:row>2</xdr:row>
      <xdr:rowOff>434340</xdr:rowOff>
    </xdr:from>
    <xdr:ext cx="1083326" cy="323430"/>
    <xdr:pic>
      <xdr:nvPicPr>
        <xdr:cNvPr id="4" name="Picture 3">
          <a:extLst>
            <a:ext uri="{FF2B5EF4-FFF2-40B4-BE49-F238E27FC236}">
              <a16:creationId xmlns:a16="http://schemas.microsoft.com/office/drawing/2014/main" id="{CE514CD7-8943-4CA5-B0B1-3F9FF303E1EF}"/>
            </a:ext>
          </a:extLst>
        </xdr:cNvPr>
        <xdr:cNvPicPr>
          <a:picLocks noChangeAspect="1"/>
        </xdr:cNvPicPr>
      </xdr:nvPicPr>
      <xdr:blipFill>
        <a:blip xmlns:r="http://schemas.openxmlformats.org/officeDocument/2006/relationships" r:embed="rId1" cstate="print"/>
        <a:stretch>
          <a:fillRect/>
        </a:stretch>
      </xdr:blipFill>
      <xdr:spPr>
        <a:xfrm>
          <a:off x="30358080" y="1524000"/>
          <a:ext cx="1083326" cy="323430"/>
        </a:xfrm>
        <a:prstGeom prst="rect">
          <a:avLst/>
        </a:prstGeom>
      </xdr:spPr>
    </xdr:pic>
    <xdr:clientData/>
  </xdr:oneCellAnchor>
  <xdr:oneCellAnchor>
    <xdr:from>
      <xdr:col>3</xdr:col>
      <xdr:colOff>117372</xdr:colOff>
      <xdr:row>2</xdr:row>
      <xdr:rowOff>637991</xdr:rowOff>
    </xdr:from>
    <xdr:ext cx="1078968" cy="322129"/>
    <xdr:pic>
      <xdr:nvPicPr>
        <xdr:cNvPr id="5" name="Picture 4">
          <a:extLst>
            <a:ext uri="{FF2B5EF4-FFF2-40B4-BE49-F238E27FC236}">
              <a16:creationId xmlns:a16="http://schemas.microsoft.com/office/drawing/2014/main" id="{8973C72A-3AFC-41FB-8272-1DB6D1A05C64}"/>
            </a:ext>
          </a:extLst>
        </xdr:cNvPr>
        <xdr:cNvPicPr>
          <a:picLocks noChangeAspect="1"/>
        </xdr:cNvPicPr>
      </xdr:nvPicPr>
      <xdr:blipFill>
        <a:blip xmlns:r="http://schemas.openxmlformats.org/officeDocument/2006/relationships" r:embed="rId1" cstate="print"/>
        <a:stretch>
          <a:fillRect/>
        </a:stretch>
      </xdr:blipFill>
      <xdr:spPr>
        <a:xfrm>
          <a:off x="9253752" y="1727651"/>
          <a:ext cx="1078968" cy="322129"/>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34</xdr:col>
      <xdr:colOff>723900</xdr:colOff>
      <xdr:row>2</xdr:row>
      <xdr:rowOff>472440</xdr:rowOff>
    </xdr:from>
    <xdr:ext cx="1083326" cy="323430"/>
    <xdr:pic>
      <xdr:nvPicPr>
        <xdr:cNvPr id="2" name="Picture 1">
          <a:extLst>
            <a:ext uri="{FF2B5EF4-FFF2-40B4-BE49-F238E27FC236}">
              <a16:creationId xmlns:a16="http://schemas.microsoft.com/office/drawing/2014/main" id="{606E40BF-C7B2-4521-8513-AFC0B842FAFB}"/>
            </a:ext>
          </a:extLst>
        </xdr:cNvPr>
        <xdr:cNvPicPr>
          <a:picLocks noChangeAspect="1"/>
        </xdr:cNvPicPr>
      </xdr:nvPicPr>
      <xdr:blipFill>
        <a:blip xmlns:r="http://schemas.openxmlformats.org/officeDocument/2006/relationships" r:embed="rId1" cstate="print"/>
        <a:stretch>
          <a:fillRect/>
        </a:stretch>
      </xdr:blipFill>
      <xdr:spPr>
        <a:xfrm>
          <a:off x="54033420" y="156210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235BE7C4-14AC-45B6-9C7B-7284E2F78D39}"/>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19</xdr:col>
      <xdr:colOff>1295400</xdr:colOff>
      <xdr:row>2</xdr:row>
      <xdr:rowOff>434340</xdr:rowOff>
    </xdr:from>
    <xdr:ext cx="1083326" cy="323430"/>
    <xdr:pic>
      <xdr:nvPicPr>
        <xdr:cNvPr id="4" name="Picture 3">
          <a:extLst>
            <a:ext uri="{FF2B5EF4-FFF2-40B4-BE49-F238E27FC236}">
              <a16:creationId xmlns:a16="http://schemas.microsoft.com/office/drawing/2014/main" id="{E7CA4203-CBAE-42CF-830A-1B6EFA05099F}"/>
            </a:ext>
          </a:extLst>
        </xdr:cNvPr>
        <xdr:cNvPicPr>
          <a:picLocks noChangeAspect="1"/>
        </xdr:cNvPicPr>
      </xdr:nvPicPr>
      <xdr:blipFill>
        <a:blip xmlns:r="http://schemas.openxmlformats.org/officeDocument/2006/relationships" r:embed="rId1" cstate="print"/>
        <a:stretch>
          <a:fillRect/>
        </a:stretch>
      </xdr:blipFill>
      <xdr:spPr>
        <a:xfrm>
          <a:off x="33230820" y="1524000"/>
          <a:ext cx="1083326" cy="323430"/>
        </a:xfrm>
        <a:prstGeom prst="rect">
          <a:avLst/>
        </a:prstGeom>
      </xdr:spPr>
    </xdr:pic>
    <xdr:clientData/>
  </xdr:oneCellAnchor>
  <xdr:oneCellAnchor>
    <xdr:from>
      <xdr:col>4</xdr:col>
      <xdr:colOff>765072</xdr:colOff>
      <xdr:row>2</xdr:row>
      <xdr:rowOff>554171</xdr:rowOff>
    </xdr:from>
    <xdr:ext cx="1078968" cy="322129"/>
    <xdr:pic>
      <xdr:nvPicPr>
        <xdr:cNvPr id="5" name="Picture 4">
          <a:extLst>
            <a:ext uri="{FF2B5EF4-FFF2-40B4-BE49-F238E27FC236}">
              <a16:creationId xmlns:a16="http://schemas.microsoft.com/office/drawing/2014/main" id="{8E0C5DAE-441B-44EF-A502-F81E31D45F21}"/>
            </a:ext>
          </a:extLst>
        </xdr:cNvPr>
        <xdr:cNvPicPr>
          <a:picLocks noChangeAspect="1"/>
        </xdr:cNvPicPr>
      </xdr:nvPicPr>
      <xdr:blipFill>
        <a:blip xmlns:r="http://schemas.openxmlformats.org/officeDocument/2006/relationships" r:embed="rId1" cstate="print"/>
        <a:stretch>
          <a:fillRect/>
        </a:stretch>
      </xdr:blipFill>
      <xdr:spPr>
        <a:xfrm>
          <a:off x="9520452" y="1643831"/>
          <a:ext cx="1078968" cy="32212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34</xdr:col>
      <xdr:colOff>723900</xdr:colOff>
      <xdr:row>2</xdr:row>
      <xdr:rowOff>472440</xdr:rowOff>
    </xdr:from>
    <xdr:ext cx="1083326" cy="323430"/>
    <xdr:pic>
      <xdr:nvPicPr>
        <xdr:cNvPr id="2" name="Picture 1">
          <a:extLst>
            <a:ext uri="{FF2B5EF4-FFF2-40B4-BE49-F238E27FC236}">
              <a16:creationId xmlns:a16="http://schemas.microsoft.com/office/drawing/2014/main" id="{EB041A33-D0A0-4C89-81F4-6FB049F76D2D}"/>
            </a:ext>
          </a:extLst>
        </xdr:cNvPr>
        <xdr:cNvPicPr>
          <a:picLocks noChangeAspect="1"/>
        </xdr:cNvPicPr>
      </xdr:nvPicPr>
      <xdr:blipFill>
        <a:blip xmlns:r="http://schemas.openxmlformats.org/officeDocument/2006/relationships" r:embed="rId1" cstate="print"/>
        <a:stretch>
          <a:fillRect/>
        </a:stretch>
      </xdr:blipFill>
      <xdr:spPr>
        <a:xfrm>
          <a:off x="51160680" y="156210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12FB60A6-BEC5-4A55-BFED-64EA3155624A}"/>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19</xdr:col>
      <xdr:colOff>1295400</xdr:colOff>
      <xdr:row>2</xdr:row>
      <xdr:rowOff>434340</xdr:rowOff>
    </xdr:from>
    <xdr:ext cx="1083326" cy="323430"/>
    <xdr:pic>
      <xdr:nvPicPr>
        <xdr:cNvPr id="4" name="Picture 3">
          <a:extLst>
            <a:ext uri="{FF2B5EF4-FFF2-40B4-BE49-F238E27FC236}">
              <a16:creationId xmlns:a16="http://schemas.microsoft.com/office/drawing/2014/main" id="{FEF1D5FB-02C0-4BB2-A257-27E74E99A8D3}"/>
            </a:ext>
          </a:extLst>
        </xdr:cNvPr>
        <xdr:cNvPicPr>
          <a:picLocks noChangeAspect="1"/>
        </xdr:cNvPicPr>
      </xdr:nvPicPr>
      <xdr:blipFill>
        <a:blip xmlns:r="http://schemas.openxmlformats.org/officeDocument/2006/relationships" r:embed="rId1" cstate="print"/>
        <a:stretch>
          <a:fillRect/>
        </a:stretch>
      </xdr:blipFill>
      <xdr:spPr>
        <a:xfrm>
          <a:off x="30358080" y="1524000"/>
          <a:ext cx="1083326" cy="323430"/>
        </a:xfrm>
        <a:prstGeom prst="rect">
          <a:avLst/>
        </a:prstGeom>
      </xdr:spPr>
    </xdr:pic>
    <xdr:clientData/>
  </xdr:oneCellAnchor>
  <xdr:oneCellAnchor>
    <xdr:from>
      <xdr:col>5</xdr:col>
      <xdr:colOff>1374672</xdr:colOff>
      <xdr:row>2</xdr:row>
      <xdr:rowOff>523691</xdr:rowOff>
    </xdr:from>
    <xdr:ext cx="1078968" cy="322129"/>
    <xdr:pic>
      <xdr:nvPicPr>
        <xdr:cNvPr id="5" name="Picture 4">
          <a:extLst>
            <a:ext uri="{FF2B5EF4-FFF2-40B4-BE49-F238E27FC236}">
              <a16:creationId xmlns:a16="http://schemas.microsoft.com/office/drawing/2014/main" id="{0B27347A-E511-4727-B2B4-B4D9DD1BF8EC}"/>
            </a:ext>
          </a:extLst>
        </xdr:cNvPr>
        <xdr:cNvPicPr>
          <a:picLocks noChangeAspect="1"/>
        </xdr:cNvPicPr>
      </xdr:nvPicPr>
      <xdr:blipFill>
        <a:blip xmlns:r="http://schemas.openxmlformats.org/officeDocument/2006/relationships" r:embed="rId1" cstate="print"/>
        <a:stretch>
          <a:fillRect/>
        </a:stretch>
      </xdr:blipFill>
      <xdr:spPr>
        <a:xfrm>
          <a:off x="10488192" y="1613351"/>
          <a:ext cx="1078968" cy="322129"/>
        </a:xfrm>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34</xdr:col>
      <xdr:colOff>723900</xdr:colOff>
      <xdr:row>2</xdr:row>
      <xdr:rowOff>472440</xdr:rowOff>
    </xdr:from>
    <xdr:ext cx="1083326" cy="323430"/>
    <xdr:pic>
      <xdr:nvPicPr>
        <xdr:cNvPr id="2" name="Picture 1">
          <a:extLst>
            <a:ext uri="{FF2B5EF4-FFF2-40B4-BE49-F238E27FC236}">
              <a16:creationId xmlns:a16="http://schemas.microsoft.com/office/drawing/2014/main" id="{4A608DF9-D461-46E1-828C-F69A30AA2BAF}"/>
            </a:ext>
          </a:extLst>
        </xdr:cNvPr>
        <xdr:cNvPicPr>
          <a:picLocks noChangeAspect="1"/>
        </xdr:cNvPicPr>
      </xdr:nvPicPr>
      <xdr:blipFill>
        <a:blip xmlns:r="http://schemas.openxmlformats.org/officeDocument/2006/relationships" r:embed="rId1" cstate="print"/>
        <a:stretch>
          <a:fillRect/>
        </a:stretch>
      </xdr:blipFill>
      <xdr:spPr>
        <a:xfrm>
          <a:off x="44538900" y="156210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B676763B-8025-418E-BF7C-942268C41124}"/>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19</xdr:col>
      <xdr:colOff>1295400</xdr:colOff>
      <xdr:row>2</xdr:row>
      <xdr:rowOff>434340</xdr:rowOff>
    </xdr:from>
    <xdr:ext cx="1083326" cy="323430"/>
    <xdr:pic>
      <xdr:nvPicPr>
        <xdr:cNvPr id="4" name="Picture 3">
          <a:extLst>
            <a:ext uri="{FF2B5EF4-FFF2-40B4-BE49-F238E27FC236}">
              <a16:creationId xmlns:a16="http://schemas.microsoft.com/office/drawing/2014/main" id="{181CB577-B9C7-47EF-98C0-96C6BC8CB7E1}"/>
            </a:ext>
          </a:extLst>
        </xdr:cNvPr>
        <xdr:cNvPicPr>
          <a:picLocks noChangeAspect="1"/>
        </xdr:cNvPicPr>
      </xdr:nvPicPr>
      <xdr:blipFill>
        <a:blip xmlns:r="http://schemas.openxmlformats.org/officeDocument/2006/relationships" r:embed="rId1" cstate="print"/>
        <a:stretch>
          <a:fillRect/>
        </a:stretch>
      </xdr:blipFill>
      <xdr:spPr>
        <a:xfrm>
          <a:off x="30861000" y="1524000"/>
          <a:ext cx="1083326" cy="323430"/>
        </a:xfrm>
        <a:prstGeom prst="rect">
          <a:avLst/>
        </a:prstGeom>
      </xdr:spPr>
    </xdr:pic>
    <xdr:clientData/>
  </xdr:oneCellAnchor>
  <xdr:oneCellAnchor>
    <xdr:from>
      <xdr:col>5</xdr:col>
      <xdr:colOff>1367052</xdr:colOff>
      <xdr:row>2</xdr:row>
      <xdr:rowOff>607511</xdr:rowOff>
    </xdr:from>
    <xdr:ext cx="1078968" cy="322129"/>
    <xdr:pic>
      <xdr:nvPicPr>
        <xdr:cNvPr id="5" name="Picture 4">
          <a:extLst>
            <a:ext uri="{FF2B5EF4-FFF2-40B4-BE49-F238E27FC236}">
              <a16:creationId xmlns:a16="http://schemas.microsoft.com/office/drawing/2014/main" id="{F788E461-2338-411D-A3FC-5CFEC4AEC2A7}"/>
            </a:ext>
          </a:extLst>
        </xdr:cNvPr>
        <xdr:cNvPicPr>
          <a:picLocks noChangeAspect="1"/>
        </xdr:cNvPicPr>
      </xdr:nvPicPr>
      <xdr:blipFill>
        <a:blip xmlns:r="http://schemas.openxmlformats.org/officeDocument/2006/relationships" r:embed="rId1" cstate="print"/>
        <a:stretch>
          <a:fillRect/>
        </a:stretch>
      </xdr:blipFill>
      <xdr:spPr>
        <a:xfrm>
          <a:off x="12179832" y="1697171"/>
          <a:ext cx="1078968" cy="32212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29</xdr:col>
      <xdr:colOff>716280</xdr:colOff>
      <xdr:row>2</xdr:row>
      <xdr:rowOff>1036320</xdr:rowOff>
    </xdr:from>
    <xdr:ext cx="1083326" cy="323430"/>
    <xdr:pic>
      <xdr:nvPicPr>
        <xdr:cNvPr id="2" name="Picture 1">
          <a:extLst>
            <a:ext uri="{FF2B5EF4-FFF2-40B4-BE49-F238E27FC236}">
              <a16:creationId xmlns:a16="http://schemas.microsoft.com/office/drawing/2014/main" id="{B0B7E0EA-2AD2-4B7A-A936-441602869333}"/>
            </a:ext>
          </a:extLst>
        </xdr:cNvPr>
        <xdr:cNvPicPr>
          <a:picLocks noChangeAspect="1"/>
        </xdr:cNvPicPr>
      </xdr:nvPicPr>
      <xdr:blipFill>
        <a:blip xmlns:r="http://schemas.openxmlformats.org/officeDocument/2006/relationships" r:embed="rId1" cstate="print"/>
        <a:stretch>
          <a:fillRect/>
        </a:stretch>
      </xdr:blipFill>
      <xdr:spPr>
        <a:xfrm>
          <a:off x="45278040" y="212598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ADFB5192-A96A-4C01-AB51-4FA70775F21C}"/>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16</xdr:col>
      <xdr:colOff>944880</xdr:colOff>
      <xdr:row>2</xdr:row>
      <xdr:rowOff>1043940</xdr:rowOff>
    </xdr:from>
    <xdr:ext cx="1083326" cy="323430"/>
    <xdr:pic>
      <xdr:nvPicPr>
        <xdr:cNvPr id="4" name="Picture 3">
          <a:extLst>
            <a:ext uri="{FF2B5EF4-FFF2-40B4-BE49-F238E27FC236}">
              <a16:creationId xmlns:a16="http://schemas.microsoft.com/office/drawing/2014/main" id="{9A3D0329-E2B0-4951-A79B-88D520618D31}"/>
            </a:ext>
          </a:extLst>
        </xdr:cNvPr>
        <xdr:cNvPicPr>
          <a:picLocks noChangeAspect="1"/>
        </xdr:cNvPicPr>
      </xdr:nvPicPr>
      <xdr:blipFill>
        <a:blip xmlns:r="http://schemas.openxmlformats.org/officeDocument/2006/relationships" r:embed="rId1" cstate="print"/>
        <a:stretch>
          <a:fillRect/>
        </a:stretch>
      </xdr:blipFill>
      <xdr:spPr>
        <a:xfrm>
          <a:off x="26982420" y="2133600"/>
          <a:ext cx="1083326" cy="323430"/>
        </a:xfrm>
        <a:prstGeom prst="rect">
          <a:avLst/>
        </a:prstGeom>
      </xdr:spPr>
    </xdr:pic>
    <xdr:clientData/>
  </xdr:oneCellAnchor>
  <xdr:oneCellAnchor>
    <xdr:from>
      <xdr:col>5</xdr:col>
      <xdr:colOff>1367052</xdr:colOff>
      <xdr:row>2</xdr:row>
      <xdr:rowOff>1118051</xdr:rowOff>
    </xdr:from>
    <xdr:ext cx="1078968" cy="322129"/>
    <xdr:pic>
      <xdr:nvPicPr>
        <xdr:cNvPr id="5" name="Picture 4">
          <a:extLst>
            <a:ext uri="{FF2B5EF4-FFF2-40B4-BE49-F238E27FC236}">
              <a16:creationId xmlns:a16="http://schemas.microsoft.com/office/drawing/2014/main" id="{59D72985-308C-40D5-8336-1A09844E8B5C}"/>
            </a:ext>
          </a:extLst>
        </xdr:cNvPr>
        <xdr:cNvPicPr>
          <a:picLocks noChangeAspect="1"/>
        </xdr:cNvPicPr>
      </xdr:nvPicPr>
      <xdr:blipFill>
        <a:blip xmlns:r="http://schemas.openxmlformats.org/officeDocument/2006/relationships" r:embed="rId1" cstate="print"/>
        <a:stretch>
          <a:fillRect/>
        </a:stretch>
      </xdr:blipFill>
      <xdr:spPr>
        <a:xfrm>
          <a:off x="11730252" y="2207711"/>
          <a:ext cx="1078968" cy="32212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28</xdr:col>
      <xdr:colOff>914400</xdr:colOff>
      <xdr:row>2</xdr:row>
      <xdr:rowOff>800100</xdr:rowOff>
    </xdr:from>
    <xdr:ext cx="1083326" cy="323430"/>
    <xdr:pic>
      <xdr:nvPicPr>
        <xdr:cNvPr id="2" name="Picture 1">
          <a:extLst>
            <a:ext uri="{FF2B5EF4-FFF2-40B4-BE49-F238E27FC236}">
              <a16:creationId xmlns:a16="http://schemas.microsoft.com/office/drawing/2014/main" id="{99F7D2FD-C7E5-466A-8447-B4DD941EC2AB}"/>
            </a:ext>
          </a:extLst>
        </xdr:cNvPr>
        <xdr:cNvPicPr>
          <a:picLocks noChangeAspect="1"/>
        </xdr:cNvPicPr>
      </xdr:nvPicPr>
      <xdr:blipFill>
        <a:blip xmlns:r="http://schemas.openxmlformats.org/officeDocument/2006/relationships" r:embed="rId1" cstate="print"/>
        <a:stretch>
          <a:fillRect/>
        </a:stretch>
      </xdr:blipFill>
      <xdr:spPr>
        <a:xfrm>
          <a:off x="46954440" y="188976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B073BA41-DFA8-4C12-BC0D-B182AC284715}"/>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19</xdr:col>
      <xdr:colOff>998220</xdr:colOff>
      <xdr:row>2</xdr:row>
      <xdr:rowOff>792480</xdr:rowOff>
    </xdr:from>
    <xdr:ext cx="1083326" cy="323430"/>
    <xdr:pic>
      <xdr:nvPicPr>
        <xdr:cNvPr id="4" name="Picture 3">
          <a:extLst>
            <a:ext uri="{FF2B5EF4-FFF2-40B4-BE49-F238E27FC236}">
              <a16:creationId xmlns:a16="http://schemas.microsoft.com/office/drawing/2014/main" id="{DAB3F8E7-295A-4F16-B5BA-9FD2C63DEC47}"/>
            </a:ext>
          </a:extLst>
        </xdr:cNvPr>
        <xdr:cNvPicPr>
          <a:picLocks noChangeAspect="1"/>
        </xdr:cNvPicPr>
      </xdr:nvPicPr>
      <xdr:blipFill>
        <a:blip xmlns:r="http://schemas.openxmlformats.org/officeDocument/2006/relationships" r:embed="rId1" cstate="print"/>
        <a:stretch>
          <a:fillRect/>
        </a:stretch>
      </xdr:blipFill>
      <xdr:spPr>
        <a:xfrm>
          <a:off x="34213800" y="1882140"/>
          <a:ext cx="1083326" cy="323430"/>
        </a:xfrm>
        <a:prstGeom prst="rect">
          <a:avLst/>
        </a:prstGeom>
      </xdr:spPr>
    </xdr:pic>
    <xdr:clientData/>
  </xdr:oneCellAnchor>
  <xdr:oneCellAnchor>
    <xdr:from>
      <xdr:col>5</xdr:col>
      <xdr:colOff>955572</xdr:colOff>
      <xdr:row>2</xdr:row>
      <xdr:rowOff>691331</xdr:rowOff>
    </xdr:from>
    <xdr:ext cx="1078968" cy="322129"/>
    <xdr:pic>
      <xdr:nvPicPr>
        <xdr:cNvPr id="5" name="Picture 4">
          <a:extLst>
            <a:ext uri="{FF2B5EF4-FFF2-40B4-BE49-F238E27FC236}">
              <a16:creationId xmlns:a16="http://schemas.microsoft.com/office/drawing/2014/main" id="{FE7A9777-F608-4735-942E-97D12639C71A}"/>
            </a:ext>
          </a:extLst>
        </xdr:cNvPr>
        <xdr:cNvPicPr>
          <a:picLocks noChangeAspect="1"/>
        </xdr:cNvPicPr>
      </xdr:nvPicPr>
      <xdr:blipFill>
        <a:blip xmlns:r="http://schemas.openxmlformats.org/officeDocument/2006/relationships" r:embed="rId1" cstate="print"/>
        <a:stretch>
          <a:fillRect/>
        </a:stretch>
      </xdr:blipFill>
      <xdr:spPr>
        <a:xfrm>
          <a:off x="14221992" y="1780991"/>
          <a:ext cx="1078968" cy="32212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25</xdr:col>
      <xdr:colOff>868680</xdr:colOff>
      <xdr:row>2</xdr:row>
      <xdr:rowOff>1714500</xdr:rowOff>
    </xdr:from>
    <xdr:ext cx="1083326" cy="323430"/>
    <xdr:pic>
      <xdr:nvPicPr>
        <xdr:cNvPr id="2" name="Picture 1">
          <a:extLst>
            <a:ext uri="{FF2B5EF4-FFF2-40B4-BE49-F238E27FC236}">
              <a16:creationId xmlns:a16="http://schemas.microsoft.com/office/drawing/2014/main" id="{CD3A671D-2EB9-455D-90C9-600DD2AE881D}"/>
            </a:ext>
          </a:extLst>
        </xdr:cNvPr>
        <xdr:cNvPicPr>
          <a:picLocks noChangeAspect="1"/>
        </xdr:cNvPicPr>
      </xdr:nvPicPr>
      <xdr:blipFill>
        <a:blip xmlns:r="http://schemas.openxmlformats.org/officeDocument/2006/relationships" r:embed="rId1" cstate="print"/>
        <a:stretch>
          <a:fillRect/>
        </a:stretch>
      </xdr:blipFill>
      <xdr:spPr>
        <a:xfrm>
          <a:off x="41338500" y="2804160"/>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81F542B1-AD87-4BEC-BE78-3C8603AE11D9}"/>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18</xdr:col>
      <xdr:colOff>1272540</xdr:colOff>
      <xdr:row>2</xdr:row>
      <xdr:rowOff>1577340</xdr:rowOff>
    </xdr:from>
    <xdr:ext cx="1083326" cy="323430"/>
    <xdr:pic>
      <xdr:nvPicPr>
        <xdr:cNvPr id="4" name="Picture 3">
          <a:extLst>
            <a:ext uri="{FF2B5EF4-FFF2-40B4-BE49-F238E27FC236}">
              <a16:creationId xmlns:a16="http://schemas.microsoft.com/office/drawing/2014/main" id="{53803E9F-727B-40E4-97FA-2E61BF6B37A4}"/>
            </a:ext>
          </a:extLst>
        </xdr:cNvPr>
        <xdr:cNvPicPr>
          <a:picLocks noChangeAspect="1"/>
        </xdr:cNvPicPr>
      </xdr:nvPicPr>
      <xdr:blipFill>
        <a:blip xmlns:r="http://schemas.openxmlformats.org/officeDocument/2006/relationships" r:embed="rId1" cstate="print"/>
        <a:stretch>
          <a:fillRect/>
        </a:stretch>
      </xdr:blipFill>
      <xdr:spPr>
        <a:xfrm>
          <a:off x="31767780" y="2667000"/>
          <a:ext cx="1083326" cy="323430"/>
        </a:xfrm>
        <a:prstGeom prst="rect">
          <a:avLst/>
        </a:prstGeom>
      </xdr:spPr>
    </xdr:pic>
    <xdr:clientData/>
  </xdr:oneCellAnchor>
  <xdr:oneCellAnchor>
    <xdr:from>
      <xdr:col>6</xdr:col>
      <xdr:colOff>307872</xdr:colOff>
      <xdr:row>2</xdr:row>
      <xdr:rowOff>1506671</xdr:rowOff>
    </xdr:from>
    <xdr:ext cx="1078968" cy="322129"/>
    <xdr:pic>
      <xdr:nvPicPr>
        <xdr:cNvPr id="5" name="Picture 4">
          <a:extLst>
            <a:ext uri="{FF2B5EF4-FFF2-40B4-BE49-F238E27FC236}">
              <a16:creationId xmlns:a16="http://schemas.microsoft.com/office/drawing/2014/main" id="{7555D709-50F5-42E2-9B99-4E3FCBF429A4}"/>
            </a:ext>
          </a:extLst>
        </xdr:cNvPr>
        <xdr:cNvPicPr>
          <a:picLocks noChangeAspect="1"/>
        </xdr:cNvPicPr>
      </xdr:nvPicPr>
      <xdr:blipFill>
        <a:blip xmlns:r="http://schemas.openxmlformats.org/officeDocument/2006/relationships" r:embed="rId1" cstate="print"/>
        <a:stretch>
          <a:fillRect/>
        </a:stretch>
      </xdr:blipFill>
      <xdr:spPr>
        <a:xfrm>
          <a:off x="13703832" y="2596331"/>
          <a:ext cx="1078968" cy="322129"/>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31</xdr:col>
      <xdr:colOff>784459</xdr:colOff>
      <xdr:row>2</xdr:row>
      <xdr:rowOff>1548063</xdr:rowOff>
    </xdr:from>
    <xdr:ext cx="1083326" cy="323430"/>
    <xdr:pic>
      <xdr:nvPicPr>
        <xdr:cNvPr id="2" name="Picture 1">
          <a:extLst>
            <a:ext uri="{FF2B5EF4-FFF2-40B4-BE49-F238E27FC236}">
              <a16:creationId xmlns:a16="http://schemas.microsoft.com/office/drawing/2014/main" id="{0A5CE6A7-697B-4377-A078-996908C3CE45}"/>
            </a:ext>
          </a:extLst>
        </xdr:cNvPr>
        <xdr:cNvPicPr>
          <a:picLocks noChangeAspect="1"/>
        </xdr:cNvPicPr>
      </xdr:nvPicPr>
      <xdr:blipFill>
        <a:blip xmlns:r="http://schemas.openxmlformats.org/officeDocument/2006/relationships" r:embed="rId1" cstate="print"/>
        <a:stretch>
          <a:fillRect/>
        </a:stretch>
      </xdr:blipFill>
      <xdr:spPr>
        <a:xfrm>
          <a:off x="49544438" y="2638926"/>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71CD7C90-9DE8-4E2C-88D5-6821A2A32624}"/>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oneCellAnchor>
    <xdr:from>
      <xdr:col>18</xdr:col>
      <xdr:colOff>736734</xdr:colOff>
      <xdr:row>2</xdr:row>
      <xdr:rowOff>1615039</xdr:rowOff>
    </xdr:from>
    <xdr:ext cx="1083326" cy="323430"/>
    <xdr:pic>
      <xdr:nvPicPr>
        <xdr:cNvPr id="4" name="Picture 3">
          <a:extLst>
            <a:ext uri="{FF2B5EF4-FFF2-40B4-BE49-F238E27FC236}">
              <a16:creationId xmlns:a16="http://schemas.microsoft.com/office/drawing/2014/main" id="{3213F894-42BB-4367-B884-B0E37C0F246F}"/>
            </a:ext>
          </a:extLst>
        </xdr:cNvPr>
        <xdr:cNvPicPr>
          <a:picLocks noChangeAspect="1"/>
        </xdr:cNvPicPr>
      </xdr:nvPicPr>
      <xdr:blipFill>
        <a:blip xmlns:r="http://schemas.openxmlformats.org/officeDocument/2006/relationships" r:embed="rId1" cstate="print"/>
        <a:stretch>
          <a:fillRect/>
        </a:stretch>
      </xdr:blipFill>
      <xdr:spPr>
        <a:xfrm>
          <a:off x="30935997" y="2705902"/>
          <a:ext cx="1083326" cy="323430"/>
        </a:xfrm>
        <a:prstGeom prst="rect">
          <a:avLst/>
        </a:prstGeom>
      </xdr:spPr>
    </xdr:pic>
    <xdr:clientData/>
  </xdr:oneCellAnchor>
  <xdr:oneCellAnchor>
    <xdr:from>
      <xdr:col>6</xdr:col>
      <xdr:colOff>634329</xdr:colOff>
      <xdr:row>2</xdr:row>
      <xdr:rowOff>1575652</xdr:rowOff>
    </xdr:from>
    <xdr:ext cx="1078968" cy="322129"/>
    <xdr:pic>
      <xdr:nvPicPr>
        <xdr:cNvPr id="5" name="Picture 4">
          <a:extLst>
            <a:ext uri="{FF2B5EF4-FFF2-40B4-BE49-F238E27FC236}">
              <a16:creationId xmlns:a16="http://schemas.microsoft.com/office/drawing/2014/main" id="{D807807F-4CD8-46C2-A3EF-12808A1BB429}"/>
            </a:ext>
          </a:extLst>
        </xdr:cNvPr>
        <xdr:cNvPicPr>
          <a:picLocks noChangeAspect="1"/>
        </xdr:cNvPicPr>
      </xdr:nvPicPr>
      <xdr:blipFill>
        <a:blip xmlns:r="http://schemas.openxmlformats.org/officeDocument/2006/relationships" r:embed="rId1" cstate="print"/>
        <a:stretch>
          <a:fillRect/>
        </a:stretch>
      </xdr:blipFill>
      <xdr:spPr>
        <a:xfrm>
          <a:off x="13700624" y="2666515"/>
          <a:ext cx="1078968" cy="32212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31</xdr:col>
      <xdr:colOff>1106186</xdr:colOff>
      <xdr:row>2</xdr:row>
      <xdr:rowOff>487405</xdr:rowOff>
    </xdr:from>
    <xdr:ext cx="1083326" cy="323430"/>
    <xdr:pic>
      <xdr:nvPicPr>
        <xdr:cNvPr id="2" name="Picture 1">
          <a:extLst>
            <a:ext uri="{FF2B5EF4-FFF2-40B4-BE49-F238E27FC236}">
              <a16:creationId xmlns:a16="http://schemas.microsoft.com/office/drawing/2014/main" id="{BEE34FE9-3FC4-401C-B83C-411E0A255761}"/>
            </a:ext>
          </a:extLst>
        </xdr:cNvPr>
        <xdr:cNvPicPr>
          <a:picLocks noChangeAspect="1"/>
        </xdr:cNvPicPr>
      </xdr:nvPicPr>
      <xdr:blipFill>
        <a:blip xmlns:r="http://schemas.openxmlformats.org/officeDocument/2006/relationships" r:embed="rId1" cstate="print"/>
        <a:stretch>
          <a:fillRect/>
        </a:stretch>
      </xdr:blipFill>
      <xdr:spPr>
        <a:xfrm>
          <a:off x="47207186" y="1577065"/>
          <a:ext cx="1083326" cy="323430"/>
        </a:xfrm>
        <a:prstGeom prst="rect">
          <a:avLst/>
        </a:prstGeom>
      </xdr:spPr>
    </xdr:pic>
    <xdr:clientData/>
  </xdr:oneCellAnchor>
  <xdr:oneCellAnchor>
    <xdr:from>
      <xdr:col>0</xdr:col>
      <xdr:colOff>243840</xdr:colOff>
      <xdr:row>1</xdr:row>
      <xdr:rowOff>205740</xdr:rowOff>
    </xdr:from>
    <xdr:ext cx="2232000" cy="468000"/>
    <xdr:pic>
      <xdr:nvPicPr>
        <xdr:cNvPr id="3" name="Picture 2">
          <a:extLst>
            <a:ext uri="{FF2B5EF4-FFF2-40B4-BE49-F238E27FC236}">
              <a16:creationId xmlns:a16="http://schemas.microsoft.com/office/drawing/2014/main" id="{1E0E6B45-362A-4870-BB24-C06F9BF18DB9}"/>
            </a:ext>
          </a:extLst>
        </xdr:cNvPr>
        <xdr:cNvPicPr>
          <a:picLocks noChangeAspect="1"/>
        </xdr:cNvPicPr>
      </xdr:nvPicPr>
      <xdr:blipFill>
        <a:blip xmlns:r="http://schemas.openxmlformats.org/officeDocument/2006/relationships" r:embed="rId2"/>
        <a:stretch>
          <a:fillRect/>
        </a:stretch>
      </xdr:blipFill>
      <xdr:spPr>
        <a:xfrm>
          <a:off x="243840" y="472440"/>
          <a:ext cx="2232000" cy="4680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8630E-68F8-438D-9E40-8F84AAC8E87F}">
  <sheetPr codeName="Sheet1"/>
  <dimension ref="A1:H14"/>
  <sheetViews>
    <sheetView tabSelected="1" zoomScale="88" zoomScaleNormal="88" workbookViewId="0"/>
  </sheetViews>
  <sheetFormatPr defaultRowHeight="14.4" x14ac:dyDescent="0.3"/>
  <cols>
    <col min="1" max="1" width="3" customWidth="1"/>
    <col min="2" max="2" width="78" customWidth="1"/>
    <col min="3" max="3" width="66.77734375" customWidth="1"/>
  </cols>
  <sheetData>
    <row r="1" spans="1:8" ht="15.6" thickTop="1" thickBot="1" x14ac:dyDescent="0.35">
      <c r="A1" s="22"/>
    </row>
    <row r="2" spans="1:8" ht="45.6" customHeight="1" thickTop="1" thickBot="1" x14ac:dyDescent="0.35">
      <c r="A2" s="22"/>
      <c r="B2" s="23" t="s">
        <v>658</v>
      </c>
      <c r="C2" s="24" t="s">
        <v>677</v>
      </c>
      <c r="D2" s="57" t="s">
        <v>676</v>
      </c>
      <c r="E2" s="57"/>
      <c r="F2" s="57"/>
      <c r="G2" s="57"/>
      <c r="H2" s="25"/>
    </row>
    <row r="3" spans="1:8" ht="75.599999999999994" customHeight="1" thickTop="1" thickBot="1" x14ac:dyDescent="0.35">
      <c r="A3" s="26"/>
      <c r="B3" s="27"/>
      <c r="C3" s="28" t="s">
        <v>659</v>
      </c>
      <c r="D3" s="29"/>
      <c r="E3" s="58" t="s">
        <v>660</v>
      </c>
      <c r="F3" s="58"/>
      <c r="G3" s="59"/>
    </row>
    <row r="4" spans="1:8" ht="16.2" thickTop="1" x14ac:dyDescent="0.3">
      <c r="A4" s="26"/>
      <c r="B4" s="60" t="s">
        <v>678</v>
      </c>
      <c r="C4" s="61"/>
      <c r="D4" s="61"/>
      <c r="E4" s="61"/>
      <c r="F4" s="61"/>
      <c r="G4" s="62"/>
    </row>
    <row r="5" spans="1:8" ht="18.600000000000001" thickBot="1" x14ac:dyDescent="0.4">
      <c r="A5" s="26"/>
      <c r="B5" s="63" t="s">
        <v>679</v>
      </c>
      <c r="C5" s="64"/>
      <c r="D5" s="64"/>
      <c r="E5" s="64"/>
      <c r="F5" s="64"/>
      <c r="G5" s="65"/>
    </row>
    <row r="6" spans="1:8" ht="67.8" customHeight="1" thickTop="1" x14ac:dyDescent="0.3">
      <c r="A6" s="26"/>
      <c r="B6" s="66" t="s">
        <v>661</v>
      </c>
      <c r="C6" s="67"/>
      <c r="D6" s="67"/>
      <c r="E6" s="67"/>
      <c r="F6" s="67"/>
      <c r="G6" s="68"/>
    </row>
    <row r="7" spans="1:8" ht="105.6" customHeight="1" x14ac:dyDescent="0.3">
      <c r="A7" s="26"/>
      <c r="B7" s="54" t="s">
        <v>680</v>
      </c>
      <c r="C7" s="55"/>
      <c r="D7" s="55"/>
      <c r="E7" s="55"/>
      <c r="F7" s="55"/>
      <c r="G7" s="56"/>
    </row>
    <row r="8" spans="1:8" ht="47.4" customHeight="1" thickBot="1" x14ac:dyDescent="0.35">
      <c r="A8" s="26"/>
      <c r="B8" s="69" t="s">
        <v>662</v>
      </c>
      <c r="C8" s="70"/>
      <c r="D8" s="70"/>
      <c r="E8" s="70"/>
      <c r="F8" s="70"/>
      <c r="G8" s="71"/>
    </row>
    <row r="9" spans="1:8" ht="165.6" customHeight="1" thickTop="1" thickBot="1" x14ac:dyDescent="0.35">
      <c r="A9" s="26"/>
      <c r="B9" s="72" t="s">
        <v>663</v>
      </c>
      <c r="C9" s="73"/>
      <c r="D9" s="73"/>
      <c r="E9" s="73"/>
      <c r="F9" s="73"/>
      <c r="G9" s="74"/>
    </row>
    <row r="10" spans="1:8" ht="49.2" customHeight="1" thickTop="1" x14ac:dyDescent="0.3">
      <c r="A10" s="26"/>
      <c r="B10" s="75" t="s">
        <v>664</v>
      </c>
      <c r="C10" s="76"/>
      <c r="D10" s="76"/>
      <c r="E10" s="76"/>
      <c r="F10" s="76"/>
      <c r="G10" s="77"/>
    </row>
    <row r="11" spans="1:8" x14ac:dyDescent="0.3">
      <c r="A11" s="26"/>
      <c r="B11" s="78"/>
      <c r="C11" s="79"/>
      <c r="D11" s="79"/>
      <c r="E11" s="79"/>
      <c r="F11" s="79"/>
      <c r="G11" s="80"/>
    </row>
    <row r="12" spans="1:8" ht="46.2" customHeight="1" thickBot="1" x14ac:dyDescent="0.35">
      <c r="A12" s="26"/>
      <c r="B12" s="81" t="s">
        <v>665</v>
      </c>
      <c r="C12" s="82"/>
      <c r="D12" s="30"/>
      <c r="E12" s="30"/>
      <c r="F12" s="30"/>
      <c r="G12" s="31"/>
    </row>
    <row r="13" spans="1:8" ht="98.4" customHeight="1" thickTop="1" thickBot="1" x14ac:dyDescent="0.35">
      <c r="A13" s="32"/>
      <c r="B13" s="33" t="s">
        <v>666</v>
      </c>
      <c r="C13" s="34"/>
      <c r="D13" s="34"/>
      <c r="E13" s="34"/>
      <c r="F13" s="34"/>
      <c r="G13" s="35"/>
    </row>
    <row r="14" spans="1:8" ht="15" thickTop="1" x14ac:dyDescent="0.3">
      <c r="A14" s="36"/>
      <c r="B14" s="36"/>
      <c r="C14" s="36"/>
      <c r="D14" s="36"/>
      <c r="E14" s="36"/>
      <c r="F14" s="36"/>
      <c r="G14" s="36"/>
    </row>
  </sheetData>
  <sheetProtection algorithmName="SHA-512" hashValue="fGACHHBBSKp/GANksmdMwVm4dFZzq8tvFhWP72Wha5MmQ+VEdotPsOXLdRcmmfUl23TCmotzFimxKamcgrX0vw==" saltValue="HYH2CzSpsNpe01GkSZlhfw==" spinCount="100000" sheet="1" objects="1" scenarios="1"/>
  <mergeCells count="11">
    <mergeCell ref="B8:G8"/>
    <mergeCell ref="B9:G9"/>
    <mergeCell ref="B10:G10"/>
    <mergeCell ref="B11:G11"/>
    <mergeCell ref="B12:C12"/>
    <mergeCell ref="B7:G7"/>
    <mergeCell ref="D2:G2"/>
    <mergeCell ref="E3:G3"/>
    <mergeCell ref="B4:G4"/>
    <mergeCell ref="B5:G5"/>
    <mergeCell ref="B6:G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J20"/>
  <sheetViews>
    <sheetView showGridLines="0" workbookViewId="0"/>
  </sheetViews>
  <sheetFormatPr defaultColWidth="10.88671875" defaultRowHeight="14.4" x14ac:dyDescent="0.3"/>
  <cols>
    <col min="1" max="1" width="56.8867187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102.6" customHeight="1" x14ac:dyDescent="0.3">
      <c r="A3" s="94" t="s">
        <v>687</v>
      </c>
      <c r="B3" s="94"/>
      <c r="C3" s="94"/>
      <c r="D3" s="94"/>
      <c r="E3" s="52"/>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9.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53</v>
      </c>
      <c r="D7" s="17" t="s">
        <v>405</v>
      </c>
      <c r="E7" s="17" t="s">
        <v>25</v>
      </c>
      <c r="F7" s="17" t="s">
        <v>55</v>
      </c>
      <c r="G7" s="17" t="s">
        <v>56</v>
      </c>
      <c r="H7" s="17" t="s">
        <v>406</v>
      </c>
      <c r="I7" s="17" t="s">
        <v>407</v>
      </c>
      <c r="J7" s="17" t="s">
        <v>59</v>
      </c>
      <c r="K7" s="17" t="s">
        <v>19</v>
      </c>
      <c r="L7" s="17" t="s">
        <v>61</v>
      </c>
      <c r="M7" s="17" t="s">
        <v>357</v>
      </c>
      <c r="N7" s="17" t="s">
        <v>63</v>
      </c>
      <c r="O7" s="17" t="s">
        <v>348</v>
      </c>
      <c r="P7" s="17" t="s">
        <v>65</v>
      </c>
      <c r="Q7" s="17" t="s">
        <v>388</v>
      </c>
      <c r="R7" s="17" t="s">
        <v>408</v>
      </c>
      <c r="S7" s="17" t="s">
        <v>68</v>
      </c>
      <c r="T7" s="17" t="s">
        <v>69</v>
      </c>
      <c r="U7" s="17" t="s">
        <v>389</v>
      </c>
      <c r="V7" s="17" t="s">
        <v>71</v>
      </c>
      <c r="W7" s="17" t="s">
        <v>72</v>
      </c>
      <c r="X7" s="17" t="s">
        <v>167</v>
      </c>
      <c r="Y7" s="17" t="s">
        <v>140</v>
      </c>
      <c r="Z7" s="17" t="s">
        <v>101</v>
      </c>
      <c r="AA7" s="17" t="s">
        <v>75</v>
      </c>
      <c r="AB7" s="17" t="s">
        <v>179</v>
      </c>
      <c r="AC7" s="17" t="s">
        <v>77</v>
      </c>
      <c r="AD7" s="17" t="s">
        <v>390</v>
      </c>
      <c r="AE7" s="17" t="s">
        <v>134</v>
      </c>
      <c r="AF7" s="17" t="s">
        <v>409</v>
      </c>
      <c r="AG7" s="17" t="s">
        <v>410</v>
      </c>
      <c r="AH7" s="17" t="s">
        <v>307</v>
      </c>
      <c r="AI7" s="17" t="s">
        <v>83</v>
      </c>
      <c r="AJ7" s="17" t="s">
        <v>393</v>
      </c>
    </row>
    <row r="8" spans="1:36" ht="19.95" customHeight="1" x14ac:dyDescent="0.35">
      <c r="A8" s="14" t="s">
        <v>181</v>
      </c>
      <c r="B8" s="15" t="s">
        <v>200</v>
      </c>
      <c r="C8" s="15" t="s">
        <v>138</v>
      </c>
      <c r="D8" s="15" t="s">
        <v>97</v>
      </c>
      <c r="E8" s="15" t="s">
        <v>75</v>
      </c>
      <c r="F8" s="15" t="s">
        <v>39</v>
      </c>
      <c r="G8" s="15" t="s">
        <v>96</v>
      </c>
      <c r="H8" s="15" t="s">
        <v>101</v>
      </c>
      <c r="I8" s="15" t="s">
        <v>210</v>
      </c>
      <c r="J8" s="15" t="s">
        <v>179</v>
      </c>
      <c r="K8" s="15" t="s">
        <v>138</v>
      </c>
      <c r="L8" s="15" t="s">
        <v>40</v>
      </c>
      <c r="M8" s="15" t="s">
        <v>189</v>
      </c>
      <c r="N8" s="15" t="s">
        <v>179</v>
      </c>
      <c r="O8" s="15" t="s">
        <v>218</v>
      </c>
      <c r="P8" s="15" t="s">
        <v>197</v>
      </c>
      <c r="Q8" s="15" t="s">
        <v>198</v>
      </c>
      <c r="R8" s="15" t="s">
        <v>100</v>
      </c>
      <c r="S8" s="15" t="s">
        <v>245</v>
      </c>
      <c r="T8" s="15" t="s">
        <v>100</v>
      </c>
      <c r="U8" s="15" t="s">
        <v>83</v>
      </c>
      <c r="V8" s="15" t="s">
        <v>100</v>
      </c>
      <c r="W8" s="15" t="s">
        <v>102</v>
      </c>
      <c r="X8" s="15" t="s">
        <v>100</v>
      </c>
      <c r="Y8" s="15" t="s">
        <v>100</v>
      </c>
      <c r="Z8" s="15" t="s">
        <v>100</v>
      </c>
      <c r="AA8" s="15" t="s">
        <v>100</v>
      </c>
      <c r="AB8" s="15" t="s">
        <v>103</v>
      </c>
      <c r="AC8" s="15" t="s">
        <v>100</v>
      </c>
      <c r="AD8" s="15" t="s">
        <v>100</v>
      </c>
      <c r="AE8" s="15" t="s">
        <v>103</v>
      </c>
      <c r="AF8" s="15" t="s">
        <v>243</v>
      </c>
      <c r="AG8" s="15" t="s">
        <v>103</v>
      </c>
      <c r="AH8" s="15" t="s">
        <v>104</v>
      </c>
      <c r="AI8" s="15" t="s">
        <v>105</v>
      </c>
      <c r="AJ8" s="15" t="s">
        <v>71</v>
      </c>
    </row>
    <row r="9" spans="1:36" ht="19.95" customHeight="1" x14ac:dyDescent="0.35">
      <c r="A9" s="16" t="s">
        <v>404</v>
      </c>
      <c r="B9" s="17" t="s">
        <v>130</v>
      </c>
      <c r="C9" s="17" t="s">
        <v>130</v>
      </c>
      <c r="D9" s="17" t="s">
        <v>130</v>
      </c>
      <c r="E9" s="17" t="s">
        <v>149</v>
      </c>
      <c r="F9" s="17" t="s">
        <v>149</v>
      </c>
      <c r="G9" s="17" t="s">
        <v>149</v>
      </c>
      <c r="H9" s="17" t="s">
        <v>124</v>
      </c>
      <c r="I9" s="17" t="s">
        <v>172</v>
      </c>
      <c r="J9" s="17" t="s">
        <v>130</v>
      </c>
      <c r="K9" s="17" t="s">
        <v>149</v>
      </c>
      <c r="L9" s="17" t="s">
        <v>125</v>
      </c>
      <c r="M9" s="17" t="s">
        <v>151</v>
      </c>
      <c r="N9" s="17" t="s">
        <v>114</v>
      </c>
      <c r="O9" s="17" t="s">
        <v>125</v>
      </c>
      <c r="P9" s="17" t="s">
        <v>130</v>
      </c>
      <c r="Q9" s="17" t="s">
        <v>127</v>
      </c>
      <c r="R9" s="17" t="s">
        <v>123</v>
      </c>
      <c r="S9" s="17" t="s">
        <v>284</v>
      </c>
      <c r="T9" s="17" t="s">
        <v>123</v>
      </c>
      <c r="U9" s="17" t="s">
        <v>149</v>
      </c>
      <c r="V9" s="17" t="s">
        <v>123</v>
      </c>
      <c r="W9" s="17" t="s">
        <v>118</v>
      </c>
      <c r="X9" s="17" t="s">
        <v>123</v>
      </c>
      <c r="Y9" s="17" t="s">
        <v>123</v>
      </c>
      <c r="Z9" s="17" t="s">
        <v>123</v>
      </c>
      <c r="AA9" s="17" t="s">
        <v>123</v>
      </c>
      <c r="AB9" s="17" t="s">
        <v>174</v>
      </c>
      <c r="AC9" s="17" t="s">
        <v>123</v>
      </c>
      <c r="AD9" s="17" t="s">
        <v>123</v>
      </c>
      <c r="AE9" s="17" t="s">
        <v>174</v>
      </c>
      <c r="AF9" s="17" t="s">
        <v>185</v>
      </c>
      <c r="AG9" s="17" t="s">
        <v>123</v>
      </c>
      <c r="AH9" s="17" t="s">
        <v>174</v>
      </c>
      <c r="AI9" s="17" t="s">
        <v>171</v>
      </c>
      <c r="AJ9" s="17" t="s">
        <v>113</v>
      </c>
    </row>
    <row r="10" spans="1:36" ht="19.95" customHeight="1" x14ac:dyDescent="0.35">
      <c r="A10" s="14" t="s">
        <v>298</v>
      </c>
      <c r="B10" s="15" t="s">
        <v>323</v>
      </c>
      <c r="C10" s="15" t="s">
        <v>317</v>
      </c>
      <c r="D10" s="15" t="s">
        <v>280</v>
      </c>
      <c r="E10" s="15" t="s">
        <v>76</v>
      </c>
      <c r="F10" s="15" t="s">
        <v>372</v>
      </c>
      <c r="G10" s="15" t="s">
        <v>329</v>
      </c>
      <c r="H10" s="15" t="s">
        <v>75</v>
      </c>
      <c r="I10" s="15" t="s">
        <v>92</v>
      </c>
      <c r="J10" s="15" t="s">
        <v>293</v>
      </c>
      <c r="K10" s="15" t="s">
        <v>319</v>
      </c>
      <c r="L10" s="15" t="s">
        <v>204</v>
      </c>
      <c r="M10" s="15" t="s">
        <v>329</v>
      </c>
      <c r="N10" s="15" t="s">
        <v>246</v>
      </c>
      <c r="O10" s="15" t="s">
        <v>167</v>
      </c>
      <c r="P10" s="15" t="s">
        <v>229</v>
      </c>
      <c r="Q10" s="15" t="s">
        <v>189</v>
      </c>
      <c r="R10" s="15" t="s">
        <v>137</v>
      </c>
      <c r="S10" s="15" t="s">
        <v>242</v>
      </c>
      <c r="T10" s="15" t="s">
        <v>163</v>
      </c>
      <c r="U10" s="15" t="s">
        <v>39</v>
      </c>
      <c r="V10" s="15" t="s">
        <v>143</v>
      </c>
      <c r="W10" s="15" t="s">
        <v>73</v>
      </c>
      <c r="X10" s="15" t="s">
        <v>100</v>
      </c>
      <c r="Y10" s="15" t="s">
        <v>103</v>
      </c>
      <c r="Z10" s="15" t="s">
        <v>103</v>
      </c>
      <c r="AA10" s="15" t="s">
        <v>143</v>
      </c>
      <c r="AB10" s="15" t="s">
        <v>206</v>
      </c>
      <c r="AC10" s="15" t="s">
        <v>38</v>
      </c>
      <c r="AD10" s="15" t="s">
        <v>76</v>
      </c>
      <c r="AE10" s="15" t="s">
        <v>198</v>
      </c>
      <c r="AF10" s="15" t="s">
        <v>166</v>
      </c>
      <c r="AG10" s="15" t="s">
        <v>161</v>
      </c>
      <c r="AH10" s="15" t="s">
        <v>197</v>
      </c>
      <c r="AI10" s="15" t="s">
        <v>143</v>
      </c>
      <c r="AJ10" s="15" t="s">
        <v>369</v>
      </c>
    </row>
    <row r="11" spans="1:36" ht="19.95" customHeight="1" x14ac:dyDescent="0.35">
      <c r="A11" s="16" t="s">
        <v>399</v>
      </c>
      <c r="B11" s="17" t="s">
        <v>150</v>
      </c>
      <c r="C11" s="17" t="s">
        <v>129</v>
      </c>
      <c r="D11" s="17" t="s">
        <v>185</v>
      </c>
      <c r="E11" s="17" t="s">
        <v>171</v>
      </c>
      <c r="F11" s="17" t="s">
        <v>113</v>
      </c>
      <c r="G11" s="17" t="s">
        <v>115</v>
      </c>
      <c r="H11" s="17" t="s">
        <v>113</v>
      </c>
      <c r="I11" s="17" t="s">
        <v>147</v>
      </c>
      <c r="J11" s="17" t="s">
        <v>150</v>
      </c>
      <c r="K11" s="17" t="s">
        <v>150</v>
      </c>
      <c r="L11" s="17" t="s">
        <v>150</v>
      </c>
      <c r="M11" s="17" t="s">
        <v>110</v>
      </c>
      <c r="N11" s="17" t="s">
        <v>148</v>
      </c>
      <c r="O11" s="17" t="s">
        <v>114</v>
      </c>
      <c r="P11" s="17" t="s">
        <v>185</v>
      </c>
      <c r="Q11" s="17" t="s">
        <v>171</v>
      </c>
      <c r="R11" s="17" t="s">
        <v>171</v>
      </c>
      <c r="S11" s="17" t="s">
        <v>155</v>
      </c>
      <c r="T11" s="17" t="s">
        <v>147</v>
      </c>
      <c r="U11" s="17" t="s">
        <v>129</v>
      </c>
      <c r="V11" s="17" t="s">
        <v>172</v>
      </c>
      <c r="W11" s="17" t="s">
        <v>129</v>
      </c>
      <c r="X11" s="17" t="s">
        <v>174</v>
      </c>
      <c r="Y11" s="17" t="s">
        <v>125</v>
      </c>
      <c r="Z11" s="17" t="s">
        <v>124</v>
      </c>
      <c r="AA11" s="17" t="s">
        <v>170</v>
      </c>
      <c r="AB11" s="17" t="s">
        <v>147</v>
      </c>
      <c r="AC11" s="17" t="s">
        <v>151</v>
      </c>
      <c r="AD11" s="17" t="s">
        <v>113</v>
      </c>
      <c r="AE11" s="17" t="s">
        <v>117</v>
      </c>
      <c r="AF11" s="17" t="s">
        <v>120</v>
      </c>
      <c r="AG11" s="17" t="s">
        <v>170</v>
      </c>
      <c r="AH11" s="17" t="s">
        <v>171</v>
      </c>
      <c r="AI11" s="17" t="s">
        <v>120</v>
      </c>
      <c r="AJ11" s="17" t="s">
        <v>120</v>
      </c>
    </row>
    <row r="12" spans="1:36" ht="19.95" customHeight="1" x14ac:dyDescent="0.35">
      <c r="A12" s="14" t="s">
        <v>161</v>
      </c>
      <c r="B12" s="15" t="s">
        <v>411</v>
      </c>
      <c r="C12" s="15" t="s">
        <v>368</v>
      </c>
      <c r="D12" s="15" t="s">
        <v>348</v>
      </c>
      <c r="E12" s="15" t="s">
        <v>98</v>
      </c>
      <c r="F12" s="15" t="s">
        <v>229</v>
      </c>
      <c r="G12" s="15" t="s">
        <v>49</v>
      </c>
      <c r="H12" s="15" t="s">
        <v>229</v>
      </c>
      <c r="I12" s="15" t="s">
        <v>298</v>
      </c>
      <c r="J12" s="15" t="s">
        <v>247</v>
      </c>
      <c r="K12" s="15" t="s">
        <v>230</v>
      </c>
      <c r="L12" s="15" t="s">
        <v>299</v>
      </c>
      <c r="M12" s="15" t="s">
        <v>139</v>
      </c>
      <c r="N12" s="15" t="s">
        <v>133</v>
      </c>
      <c r="O12" s="15" t="s">
        <v>329</v>
      </c>
      <c r="P12" s="15" t="s">
        <v>71</v>
      </c>
      <c r="Q12" s="15" t="s">
        <v>49</v>
      </c>
      <c r="R12" s="15" t="s">
        <v>293</v>
      </c>
      <c r="S12" s="15" t="s">
        <v>163</v>
      </c>
      <c r="T12" s="15" t="s">
        <v>292</v>
      </c>
      <c r="U12" s="15" t="s">
        <v>49</v>
      </c>
      <c r="V12" s="15" t="s">
        <v>187</v>
      </c>
      <c r="W12" s="15" t="s">
        <v>41</v>
      </c>
      <c r="X12" s="15" t="s">
        <v>105</v>
      </c>
      <c r="Y12" s="15" t="s">
        <v>206</v>
      </c>
      <c r="Z12" s="15" t="s">
        <v>102</v>
      </c>
      <c r="AA12" s="15" t="s">
        <v>140</v>
      </c>
      <c r="AB12" s="15" t="s">
        <v>162</v>
      </c>
      <c r="AC12" s="15" t="s">
        <v>37</v>
      </c>
      <c r="AD12" s="15" t="s">
        <v>49</v>
      </c>
      <c r="AE12" s="15" t="s">
        <v>40</v>
      </c>
      <c r="AF12" s="15" t="s">
        <v>230</v>
      </c>
      <c r="AG12" s="15" t="s">
        <v>278</v>
      </c>
      <c r="AH12" s="15" t="s">
        <v>298</v>
      </c>
      <c r="AI12" s="15" t="s">
        <v>143</v>
      </c>
      <c r="AJ12" s="15" t="s">
        <v>195</v>
      </c>
    </row>
    <row r="13" spans="1:36" ht="19.95" customHeight="1" x14ac:dyDescent="0.35">
      <c r="A13" s="16" t="s">
        <v>402</v>
      </c>
      <c r="B13" s="17" t="s">
        <v>112</v>
      </c>
      <c r="C13" s="17" t="s">
        <v>120</v>
      </c>
      <c r="D13" s="17" t="s">
        <v>112</v>
      </c>
      <c r="E13" s="17" t="s">
        <v>148</v>
      </c>
      <c r="F13" s="17" t="s">
        <v>111</v>
      </c>
      <c r="G13" s="17" t="s">
        <v>176</v>
      </c>
      <c r="H13" s="17" t="s">
        <v>282</v>
      </c>
      <c r="I13" s="17" t="s">
        <v>285</v>
      </c>
      <c r="J13" s="17" t="s">
        <v>112</v>
      </c>
      <c r="K13" s="17" t="s">
        <v>115</v>
      </c>
      <c r="L13" s="17" t="s">
        <v>270</v>
      </c>
      <c r="M13" s="17" t="s">
        <v>194</v>
      </c>
      <c r="N13" s="17" t="s">
        <v>148</v>
      </c>
      <c r="O13" s="17" t="s">
        <v>283</v>
      </c>
      <c r="P13" s="17" t="s">
        <v>284</v>
      </c>
      <c r="Q13" s="17" t="s">
        <v>120</v>
      </c>
      <c r="R13" s="17" t="s">
        <v>112</v>
      </c>
      <c r="S13" s="17" t="s">
        <v>114</v>
      </c>
      <c r="T13" s="17" t="s">
        <v>194</v>
      </c>
      <c r="U13" s="17" t="s">
        <v>155</v>
      </c>
      <c r="V13" s="17" t="s">
        <v>276</v>
      </c>
      <c r="W13" s="17" t="s">
        <v>147</v>
      </c>
      <c r="X13" s="17" t="s">
        <v>149</v>
      </c>
      <c r="Y13" s="17" t="s">
        <v>265</v>
      </c>
      <c r="Z13" s="17" t="s">
        <v>339</v>
      </c>
      <c r="AA13" s="17" t="s">
        <v>259</v>
      </c>
      <c r="AB13" s="17" t="s">
        <v>312</v>
      </c>
      <c r="AC13" s="17" t="s">
        <v>270</v>
      </c>
      <c r="AD13" s="17" t="s">
        <v>111</v>
      </c>
      <c r="AE13" s="17" t="s">
        <v>273</v>
      </c>
      <c r="AF13" s="17" t="s">
        <v>148</v>
      </c>
      <c r="AG13" s="17" t="s">
        <v>283</v>
      </c>
      <c r="AH13" s="17" t="s">
        <v>270</v>
      </c>
      <c r="AI13" s="17" t="s">
        <v>120</v>
      </c>
      <c r="AJ13" s="17" t="s">
        <v>110</v>
      </c>
    </row>
    <row r="14" spans="1:36" ht="19.95" customHeight="1" x14ac:dyDescent="0.35">
      <c r="A14" s="14" t="s">
        <v>188</v>
      </c>
      <c r="B14" s="15" t="s">
        <v>412</v>
      </c>
      <c r="C14" s="15" t="s">
        <v>362</v>
      </c>
      <c r="D14" s="15" t="s">
        <v>278</v>
      </c>
      <c r="E14" s="15" t="s">
        <v>242</v>
      </c>
      <c r="F14" s="15" t="s">
        <v>160</v>
      </c>
      <c r="G14" s="15" t="s">
        <v>75</v>
      </c>
      <c r="H14" s="15" t="s">
        <v>187</v>
      </c>
      <c r="I14" s="15" t="s">
        <v>49</v>
      </c>
      <c r="J14" s="15" t="s">
        <v>413</v>
      </c>
      <c r="K14" s="15" t="s">
        <v>317</v>
      </c>
      <c r="L14" s="15" t="s">
        <v>246</v>
      </c>
      <c r="M14" s="15" t="s">
        <v>76</v>
      </c>
      <c r="N14" s="15" t="s">
        <v>42</v>
      </c>
      <c r="O14" s="15" t="s">
        <v>235</v>
      </c>
      <c r="P14" s="15" t="s">
        <v>42</v>
      </c>
      <c r="Q14" s="15" t="s">
        <v>42</v>
      </c>
      <c r="R14" s="15" t="s">
        <v>414</v>
      </c>
      <c r="S14" s="15" t="s">
        <v>41</v>
      </c>
      <c r="T14" s="15" t="s">
        <v>138</v>
      </c>
      <c r="U14" s="15" t="s">
        <v>197</v>
      </c>
      <c r="V14" s="15" t="s">
        <v>79</v>
      </c>
      <c r="W14" s="15" t="s">
        <v>167</v>
      </c>
      <c r="X14" s="15" t="s">
        <v>162</v>
      </c>
      <c r="Y14" s="15" t="s">
        <v>104</v>
      </c>
      <c r="Z14" s="15" t="s">
        <v>105</v>
      </c>
      <c r="AA14" s="15" t="s">
        <v>104</v>
      </c>
      <c r="AB14" s="15" t="s">
        <v>164</v>
      </c>
      <c r="AC14" s="15" t="s">
        <v>278</v>
      </c>
      <c r="AD14" s="15" t="s">
        <v>139</v>
      </c>
      <c r="AE14" s="15" t="s">
        <v>104</v>
      </c>
      <c r="AF14" s="15" t="s">
        <v>196</v>
      </c>
      <c r="AG14" s="15" t="s">
        <v>280</v>
      </c>
      <c r="AH14" s="15" t="s">
        <v>196</v>
      </c>
      <c r="AI14" s="15" t="s">
        <v>105</v>
      </c>
      <c r="AJ14" s="15" t="s">
        <v>135</v>
      </c>
    </row>
    <row r="15" spans="1:36" ht="19.95" customHeight="1" x14ac:dyDescent="0.35">
      <c r="A15" s="16" t="s">
        <v>400</v>
      </c>
      <c r="B15" s="17" t="s">
        <v>110</v>
      </c>
      <c r="C15" s="17" t="s">
        <v>115</v>
      </c>
      <c r="D15" s="17" t="s">
        <v>147</v>
      </c>
      <c r="E15" s="17" t="s">
        <v>112</v>
      </c>
      <c r="F15" s="17" t="s">
        <v>176</v>
      </c>
      <c r="G15" s="17" t="s">
        <v>117</v>
      </c>
      <c r="H15" s="17" t="s">
        <v>148</v>
      </c>
      <c r="I15" s="17" t="s">
        <v>110</v>
      </c>
      <c r="J15" s="17" t="s">
        <v>115</v>
      </c>
      <c r="K15" s="17" t="s">
        <v>148</v>
      </c>
      <c r="L15" s="17" t="s">
        <v>110</v>
      </c>
      <c r="M15" s="17" t="s">
        <v>117</v>
      </c>
      <c r="N15" s="17" t="s">
        <v>110</v>
      </c>
      <c r="O15" s="17" t="s">
        <v>115</v>
      </c>
      <c r="P15" s="17" t="s">
        <v>147</v>
      </c>
      <c r="Q15" s="17" t="s">
        <v>282</v>
      </c>
      <c r="R15" s="17" t="s">
        <v>119</v>
      </c>
      <c r="S15" s="17" t="s">
        <v>118</v>
      </c>
      <c r="T15" s="17" t="s">
        <v>119</v>
      </c>
      <c r="U15" s="17" t="s">
        <v>185</v>
      </c>
      <c r="V15" s="17" t="s">
        <v>283</v>
      </c>
      <c r="W15" s="17" t="s">
        <v>176</v>
      </c>
      <c r="X15" s="17" t="s">
        <v>337</v>
      </c>
      <c r="Y15" s="17" t="s">
        <v>129</v>
      </c>
      <c r="Z15" s="17" t="s">
        <v>129</v>
      </c>
      <c r="AA15" s="17" t="s">
        <v>130</v>
      </c>
      <c r="AB15" s="17" t="s">
        <v>129</v>
      </c>
      <c r="AC15" s="17" t="s">
        <v>194</v>
      </c>
      <c r="AD15" s="17" t="s">
        <v>270</v>
      </c>
      <c r="AE15" s="17" t="s">
        <v>171</v>
      </c>
      <c r="AF15" s="17" t="s">
        <v>116</v>
      </c>
      <c r="AG15" s="17" t="s">
        <v>194</v>
      </c>
      <c r="AH15" s="17" t="s">
        <v>119</v>
      </c>
      <c r="AI15" s="17" t="s">
        <v>129</v>
      </c>
      <c r="AJ15" s="17" t="s">
        <v>146</v>
      </c>
    </row>
    <row r="16" spans="1:36" ht="19.95" customHeight="1" x14ac:dyDescent="0.35">
      <c r="A16" s="14" t="s">
        <v>100</v>
      </c>
      <c r="B16" s="15" t="s">
        <v>344</v>
      </c>
      <c r="C16" s="15" t="s">
        <v>72</v>
      </c>
      <c r="D16" s="15" t="s">
        <v>36</v>
      </c>
      <c r="E16" s="15" t="s">
        <v>373</v>
      </c>
      <c r="F16" s="15" t="s">
        <v>76</v>
      </c>
      <c r="G16" s="15" t="s">
        <v>91</v>
      </c>
      <c r="H16" s="15" t="s">
        <v>189</v>
      </c>
      <c r="I16" s="15" t="s">
        <v>39</v>
      </c>
      <c r="J16" s="15" t="s">
        <v>135</v>
      </c>
      <c r="K16" s="15" t="s">
        <v>131</v>
      </c>
      <c r="L16" s="15" t="s">
        <v>91</v>
      </c>
      <c r="M16" s="15" t="s">
        <v>179</v>
      </c>
      <c r="N16" s="15" t="s">
        <v>187</v>
      </c>
      <c r="O16" s="15" t="s">
        <v>137</v>
      </c>
      <c r="P16" s="15" t="s">
        <v>292</v>
      </c>
      <c r="Q16" s="15" t="s">
        <v>187</v>
      </c>
      <c r="R16" s="15" t="s">
        <v>135</v>
      </c>
      <c r="S16" s="15" t="s">
        <v>40</v>
      </c>
      <c r="T16" s="15" t="s">
        <v>96</v>
      </c>
      <c r="U16" s="15" t="s">
        <v>162</v>
      </c>
      <c r="V16" s="15" t="s">
        <v>189</v>
      </c>
      <c r="W16" s="15" t="s">
        <v>159</v>
      </c>
      <c r="X16" s="15" t="s">
        <v>198</v>
      </c>
      <c r="Y16" s="15" t="s">
        <v>198</v>
      </c>
      <c r="Z16" s="15" t="s">
        <v>105</v>
      </c>
      <c r="AA16" s="15" t="s">
        <v>206</v>
      </c>
      <c r="AB16" s="15" t="s">
        <v>164</v>
      </c>
      <c r="AC16" s="15" t="s">
        <v>200</v>
      </c>
      <c r="AD16" s="15" t="s">
        <v>279</v>
      </c>
      <c r="AE16" s="15" t="s">
        <v>143</v>
      </c>
      <c r="AF16" s="15" t="s">
        <v>133</v>
      </c>
      <c r="AG16" s="15" t="s">
        <v>165</v>
      </c>
      <c r="AH16" s="15" t="s">
        <v>38</v>
      </c>
      <c r="AI16" s="15" t="s">
        <v>105</v>
      </c>
      <c r="AJ16" s="15" t="s">
        <v>178</v>
      </c>
    </row>
    <row r="17" spans="1:36" ht="19.95" customHeight="1" x14ac:dyDescent="0.35">
      <c r="A17" s="16" t="s">
        <v>395</v>
      </c>
      <c r="B17" s="17" t="s">
        <v>129</v>
      </c>
      <c r="C17" s="17" t="s">
        <v>117</v>
      </c>
      <c r="D17" s="17" t="s">
        <v>129</v>
      </c>
      <c r="E17" s="17" t="s">
        <v>110</v>
      </c>
      <c r="F17" s="17" t="s">
        <v>117</v>
      </c>
      <c r="G17" s="17" t="s">
        <v>113</v>
      </c>
      <c r="H17" s="17" t="s">
        <v>171</v>
      </c>
      <c r="I17" s="17" t="s">
        <v>171</v>
      </c>
      <c r="J17" s="17" t="s">
        <v>117</v>
      </c>
      <c r="K17" s="17" t="s">
        <v>113</v>
      </c>
      <c r="L17" s="17" t="s">
        <v>116</v>
      </c>
      <c r="M17" s="17" t="s">
        <v>129</v>
      </c>
      <c r="N17" s="17" t="s">
        <v>146</v>
      </c>
      <c r="O17" s="17" t="s">
        <v>185</v>
      </c>
      <c r="P17" s="17" t="s">
        <v>146</v>
      </c>
      <c r="Q17" s="17" t="s">
        <v>147</v>
      </c>
      <c r="R17" s="17" t="s">
        <v>176</v>
      </c>
      <c r="S17" s="17" t="s">
        <v>124</v>
      </c>
      <c r="T17" s="17" t="s">
        <v>146</v>
      </c>
      <c r="U17" s="17" t="s">
        <v>149</v>
      </c>
      <c r="V17" s="17" t="s">
        <v>147</v>
      </c>
      <c r="W17" s="17" t="s">
        <v>111</v>
      </c>
      <c r="X17" s="17" t="s">
        <v>185</v>
      </c>
      <c r="Y17" s="17" t="s">
        <v>112</v>
      </c>
      <c r="Z17" s="17" t="s">
        <v>170</v>
      </c>
      <c r="AA17" s="17" t="s">
        <v>176</v>
      </c>
      <c r="AB17" s="17" t="s">
        <v>116</v>
      </c>
      <c r="AC17" s="17" t="s">
        <v>110</v>
      </c>
      <c r="AD17" s="17" t="s">
        <v>129</v>
      </c>
      <c r="AE17" s="17" t="s">
        <v>170</v>
      </c>
      <c r="AF17" s="17" t="s">
        <v>171</v>
      </c>
      <c r="AG17" s="17" t="s">
        <v>110</v>
      </c>
      <c r="AH17" s="17" t="s">
        <v>129</v>
      </c>
      <c r="AI17" s="17" t="s">
        <v>114</v>
      </c>
      <c r="AJ17" s="17" t="s">
        <v>171</v>
      </c>
    </row>
    <row r="18" spans="1:36" ht="19.95" customHeight="1" x14ac:dyDescent="0.35">
      <c r="A18" s="14" t="s">
        <v>290</v>
      </c>
      <c r="B18" s="15" t="s">
        <v>218</v>
      </c>
      <c r="C18" s="15" t="s">
        <v>102</v>
      </c>
      <c r="D18" s="15" t="s">
        <v>104</v>
      </c>
      <c r="E18" s="15" t="s">
        <v>105</v>
      </c>
      <c r="F18" s="15" t="s">
        <v>103</v>
      </c>
      <c r="G18" s="15" t="s">
        <v>105</v>
      </c>
      <c r="H18" s="15" t="s">
        <v>143</v>
      </c>
      <c r="I18" s="15" t="s">
        <v>105</v>
      </c>
      <c r="J18" s="15" t="s">
        <v>104</v>
      </c>
      <c r="K18" s="15" t="s">
        <v>198</v>
      </c>
      <c r="L18" s="15" t="s">
        <v>105</v>
      </c>
      <c r="M18" s="15" t="s">
        <v>100</v>
      </c>
      <c r="N18" s="15" t="s">
        <v>143</v>
      </c>
      <c r="O18" s="15" t="s">
        <v>143</v>
      </c>
      <c r="P18" s="15" t="s">
        <v>103</v>
      </c>
      <c r="Q18" s="15" t="s">
        <v>105</v>
      </c>
      <c r="R18" s="15" t="s">
        <v>104</v>
      </c>
      <c r="S18" s="15" t="s">
        <v>100</v>
      </c>
      <c r="T18" s="15" t="s">
        <v>103</v>
      </c>
      <c r="U18" s="15" t="s">
        <v>105</v>
      </c>
      <c r="V18" s="15" t="s">
        <v>103</v>
      </c>
      <c r="W18" s="15" t="s">
        <v>100</v>
      </c>
      <c r="X18" s="15" t="s">
        <v>105</v>
      </c>
      <c r="Y18" s="15" t="s">
        <v>100</v>
      </c>
      <c r="Z18" s="15" t="s">
        <v>100</v>
      </c>
      <c r="AA18" s="15" t="s">
        <v>100</v>
      </c>
      <c r="AB18" s="15" t="s">
        <v>105</v>
      </c>
      <c r="AC18" s="15" t="s">
        <v>198</v>
      </c>
      <c r="AD18" s="15" t="s">
        <v>104</v>
      </c>
      <c r="AE18" s="15" t="s">
        <v>103</v>
      </c>
      <c r="AF18" s="15" t="s">
        <v>105</v>
      </c>
      <c r="AG18" s="15" t="s">
        <v>143</v>
      </c>
      <c r="AH18" s="15" t="s">
        <v>143</v>
      </c>
      <c r="AI18" s="15" t="s">
        <v>100</v>
      </c>
      <c r="AJ18" s="15" t="s">
        <v>105</v>
      </c>
    </row>
    <row r="19" spans="1:36" ht="19.95" customHeight="1" x14ac:dyDescent="0.35">
      <c r="A19" s="16" t="s">
        <v>294</v>
      </c>
      <c r="B19" s="17" t="s">
        <v>175</v>
      </c>
      <c r="C19" s="17" t="s">
        <v>175</v>
      </c>
      <c r="D19" s="17" t="s">
        <v>175</v>
      </c>
      <c r="E19" s="17" t="s">
        <v>175</v>
      </c>
      <c r="F19" s="17" t="s">
        <v>123</v>
      </c>
      <c r="G19" s="17" t="s">
        <v>175</v>
      </c>
      <c r="H19" s="17" t="s">
        <v>174</v>
      </c>
      <c r="I19" s="17" t="s">
        <v>175</v>
      </c>
      <c r="J19" s="17" t="s">
        <v>175</v>
      </c>
      <c r="K19" s="17" t="s">
        <v>175</v>
      </c>
      <c r="L19" s="17" t="s">
        <v>175</v>
      </c>
      <c r="M19" s="17" t="s">
        <v>123</v>
      </c>
      <c r="N19" s="17" t="s">
        <v>174</v>
      </c>
      <c r="O19" s="17" t="s">
        <v>174</v>
      </c>
      <c r="P19" s="17" t="s">
        <v>123</v>
      </c>
      <c r="Q19" s="17" t="s">
        <v>175</v>
      </c>
      <c r="R19" s="17" t="s">
        <v>175</v>
      </c>
      <c r="S19" s="17" t="s">
        <v>123</v>
      </c>
      <c r="T19" s="17" t="s">
        <v>175</v>
      </c>
      <c r="U19" s="17" t="s">
        <v>175</v>
      </c>
      <c r="V19" s="17" t="s">
        <v>175</v>
      </c>
      <c r="W19" s="17" t="s">
        <v>123</v>
      </c>
      <c r="X19" s="17" t="s">
        <v>118</v>
      </c>
      <c r="Y19" s="17" t="s">
        <v>123</v>
      </c>
      <c r="Z19" s="17" t="s">
        <v>123</v>
      </c>
      <c r="AA19" s="17" t="s">
        <v>123</v>
      </c>
      <c r="AB19" s="17" t="s">
        <v>125</v>
      </c>
      <c r="AC19" s="17" t="s">
        <v>175</v>
      </c>
      <c r="AD19" s="17" t="s">
        <v>174</v>
      </c>
      <c r="AE19" s="17" t="s">
        <v>174</v>
      </c>
      <c r="AF19" s="17" t="s">
        <v>123</v>
      </c>
      <c r="AG19" s="17" t="s">
        <v>175</v>
      </c>
      <c r="AH19" s="17" t="s">
        <v>174</v>
      </c>
      <c r="AI19" s="17" t="s">
        <v>123</v>
      </c>
      <c r="AJ19" s="17" t="s">
        <v>175</v>
      </c>
    </row>
    <row r="20" spans="1:36" x14ac:dyDescent="0.3">
      <c r="B20" s="3">
        <f>((B9)+(B11)+(B13)+(B15)+(B17)+(B19))</f>
        <v>1</v>
      </c>
      <c r="D20" s="3"/>
      <c r="AD20" s="3"/>
      <c r="AE20" s="3"/>
      <c r="AF20" s="3"/>
    </row>
  </sheetData>
  <sheetProtection algorithmName="SHA-512" hashValue="PBFEV/PNYaqmY9kBAuLF1wmSiwA8HNoTTkampfsuRApoPuIrIbuCDdOkCdnwTexIEfqP4f0EuABvxUgtHEE+dw==" saltValue="aDuJuei0WIkujELVK4mGYw==" spinCount="100000" sheet="1" objects="1" scenarios="1"/>
  <mergeCells count="9">
    <mergeCell ref="R4:AB4"/>
    <mergeCell ref="AC4:AF4"/>
    <mergeCell ref="AG4:AJ4"/>
    <mergeCell ref="A3:D3"/>
    <mergeCell ref="B2:F2"/>
    <mergeCell ref="C4:D4"/>
    <mergeCell ref="E4:I4"/>
    <mergeCell ref="J4:L4"/>
    <mergeCell ref="M4:Q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AJ20"/>
  <sheetViews>
    <sheetView showGridLines="0" workbookViewId="0"/>
  </sheetViews>
  <sheetFormatPr defaultColWidth="10.88671875" defaultRowHeight="14.4" x14ac:dyDescent="0.3"/>
  <cols>
    <col min="1" max="1" width="56.4414062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79.8" customHeight="1" x14ac:dyDescent="0.3">
      <c r="A3" s="94" t="s">
        <v>686</v>
      </c>
      <c r="B3" s="94"/>
      <c r="C3" s="94"/>
      <c r="D3" s="94"/>
      <c r="E3" s="94"/>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9.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382</v>
      </c>
      <c r="C7" s="17" t="s">
        <v>383</v>
      </c>
      <c r="D7" s="17" t="s">
        <v>405</v>
      </c>
      <c r="E7" s="17" t="s">
        <v>25</v>
      </c>
      <c r="F7" s="17" t="s">
        <v>55</v>
      </c>
      <c r="G7" s="17" t="s">
        <v>34</v>
      </c>
      <c r="H7" s="17" t="s">
        <v>406</v>
      </c>
      <c r="I7" s="17" t="s">
        <v>407</v>
      </c>
      <c r="J7" s="17" t="s">
        <v>59</v>
      </c>
      <c r="K7" s="17" t="s">
        <v>60</v>
      </c>
      <c r="L7" s="17" t="s">
        <v>106</v>
      </c>
      <c r="M7" s="17" t="s">
        <v>62</v>
      </c>
      <c r="N7" s="17" t="s">
        <v>386</v>
      </c>
      <c r="O7" s="17" t="s">
        <v>348</v>
      </c>
      <c r="P7" s="17" t="s">
        <v>65</v>
      </c>
      <c r="Q7" s="17" t="s">
        <v>388</v>
      </c>
      <c r="R7" s="17" t="s">
        <v>408</v>
      </c>
      <c r="S7" s="17" t="s">
        <v>68</v>
      </c>
      <c r="T7" s="17" t="s">
        <v>69</v>
      </c>
      <c r="U7" s="17" t="s">
        <v>70</v>
      </c>
      <c r="V7" s="17" t="s">
        <v>71</v>
      </c>
      <c r="W7" s="17" t="s">
        <v>72</v>
      </c>
      <c r="X7" s="17" t="s">
        <v>167</v>
      </c>
      <c r="Y7" s="17" t="s">
        <v>205</v>
      </c>
      <c r="Z7" s="17" t="s">
        <v>101</v>
      </c>
      <c r="AA7" s="17" t="s">
        <v>75</v>
      </c>
      <c r="AB7" s="17" t="s">
        <v>76</v>
      </c>
      <c r="AC7" s="17" t="s">
        <v>77</v>
      </c>
      <c r="AD7" s="17" t="s">
        <v>78</v>
      </c>
      <c r="AE7" s="17" t="s">
        <v>79</v>
      </c>
      <c r="AF7" s="17" t="s">
        <v>415</v>
      </c>
      <c r="AG7" s="17" t="s">
        <v>410</v>
      </c>
      <c r="AH7" s="17" t="s">
        <v>416</v>
      </c>
      <c r="AI7" s="17" t="s">
        <v>83</v>
      </c>
      <c r="AJ7" s="17" t="s">
        <v>84</v>
      </c>
    </row>
    <row r="8" spans="1:36" ht="19.95" customHeight="1" x14ac:dyDescent="0.35">
      <c r="A8" s="14" t="s">
        <v>181</v>
      </c>
      <c r="B8" s="15" t="s">
        <v>200</v>
      </c>
      <c r="C8" s="15" t="s">
        <v>235</v>
      </c>
      <c r="D8" s="15" t="s">
        <v>133</v>
      </c>
      <c r="E8" s="15" t="s">
        <v>137</v>
      </c>
      <c r="F8" s="15" t="s">
        <v>140</v>
      </c>
      <c r="G8" s="15" t="s">
        <v>140</v>
      </c>
      <c r="H8" s="15" t="s">
        <v>189</v>
      </c>
      <c r="I8" s="15" t="s">
        <v>206</v>
      </c>
      <c r="J8" s="15" t="s">
        <v>179</v>
      </c>
      <c r="K8" s="15" t="s">
        <v>45</v>
      </c>
      <c r="L8" s="15" t="s">
        <v>162</v>
      </c>
      <c r="M8" s="15" t="s">
        <v>73</v>
      </c>
      <c r="N8" s="15" t="s">
        <v>143</v>
      </c>
      <c r="O8" s="15" t="s">
        <v>137</v>
      </c>
      <c r="P8" s="15" t="s">
        <v>40</v>
      </c>
      <c r="Q8" s="15" t="s">
        <v>158</v>
      </c>
      <c r="R8" s="15" t="s">
        <v>71</v>
      </c>
      <c r="S8" s="15" t="s">
        <v>100</v>
      </c>
      <c r="T8" s="15" t="s">
        <v>100</v>
      </c>
      <c r="U8" s="15" t="s">
        <v>100</v>
      </c>
      <c r="V8" s="15" t="s">
        <v>105</v>
      </c>
      <c r="W8" s="15" t="s">
        <v>100</v>
      </c>
      <c r="X8" s="15" t="s">
        <v>100</v>
      </c>
      <c r="Y8" s="15" t="s">
        <v>103</v>
      </c>
      <c r="Z8" s="15" t="s">
        <v>105</v>
      </c>
      <c r="AA8" s="15" t="s">
        <v>100</v>
      </c>
      <c r="AB8" s="15" t="s">
        <v>103</v>
      </c>
      <c r="AC8" s="15" t="s">
        <v>243</v>
      </c>
      <c r="AD8" s="15" t="s">
        <v>100</v>
      </c>
      <c r="AE8" s="15" t="s">
        <v>103</v>
      </c>
      <c r="AF8" s="15" t="s">
        <v>100</v>
      </c>
      <c r="AG8" s="15" t="s">
        <v>291</v>
      </c>
      <c r="AH8" s="15" t="s">
        <v>74</v>
      </c>
      <c r="AI8" s="15" t="s">
        <v>100</v>
      </c>
      <c r="AJ8" s="15" t="s">
        <v>100</v>
      </c>
    </row>
    <row r="9" spans="1:36" ht="19.95" customHeight="1" x14ac:dyDescent="0.35">
      <c r="A9" s="16" t="s">
        <v>404</v>
      </c>
      <c r="B9" s="17" t="s">
        <v>130</v>
      </c>
      <c r="C9" s="17" t="s">
        <v>118</v>
      </c>
      <c r="D9" s="17" t="s">
        <v>151</v>
      </c>
      <c r="E9" s="17" t="s">
        <v>149</v>
      </c>
      <c r="F9" s="17" t="s">
        <v>118</v>
      </c>
      <c r="G9" s="17" t="s">
        <v>130</v>
      </c>
      <c r="H9" s="17" t="s">
        <v>171</v>
      </c>
      <c r="I9" s="17" t="s">
        <v>172</v>
      </c>
      <c r="J9" s="17" t="s">
        <v>130</v>
      </c>
      <c r="K9" s="17" t="s">
        <v>171</v>
      </c>
      <c r="L9" s="17" t="s">
        <v>125</v>
      </c>
      <c r="M9" s="17" t="s">
        <v>118</v>
      </c>
      <c r="N9" s="17" t="s">
        <v>174</v>
      </c>
      <c r="O9" s="17" t="s">
        <v>185</v>
      </c>
      <c r="P9" s="17" t="s">
        <v>153</v>
      </c>
      <c r="Q9" s="17" t="s">
        <v>116</v>
      </c>
      <c r="R9" s="17" t="s">
        <v>270</v>
      </c>
      <c r="S9" s="17" t="s">
        <v>123</v>
      </c>
      <c r="T9" s="17" t="s">
        <v>123</v>
      </c>
      <c r="U9" s="17" t="s">
        <v>123</v>
      </c>
      <c r="V9" s="17" t="s">
        <v>174</v>
      </c>
      <c r="W9" s="17" t="s">
        <v>123</v>
      </c>
      <c r="X9" s="17" t="s">
        <v>123</v>
      </c>
      <c r="Y9" s="17" t="s">
        <v>172</v>
      </c>
      <c r="Z9" s="17" t="s">
        <v>129</v>
      </c>
      <c r="AA9" s="17" t="s">
        <v>123</v>
      </c>
      <c r="AB9" s="17" t="s">
        <v>127</v>
      </c>
      <c r="AC9" s="17" t="s">
        <v>110</v>
      </c>
      <c r="AD9" s="17" t="s">
        <v>123</v>
      </c>
      <c r="AE9" s="17" t="s">
        <v>174</v>
      </c>
      <c r="AF9" s="17" t="s">
        <v>123</v>
      </c>
      <c r="AG9" s="17" t="s">
        <v>147</v>
      </c>
      <c r="AH9" s="17" t="s">
        <v>153</v>
      </c>
      <c r="AI9" s="17" t="s">
        <v>123</v>
      </c>
      <c r="AJ9" s="17" t="s">
        <v>123</v>
      </c>
    </row>
    <row r="10" spans="1:36" ht="19.95" customHeight="1" x14ac:dyDescent="0.35">
      <c r="A10" s="14" t="s">
        <v>298</v>
      </c>
      <c r="B10" s="15" t="s">
        <v>418</v>
      </c>
      <c r="C10" s="15" t="s">
        <v>200</v>
      </c>
      <c r="D10" s="15" t="s">
        <v>325</v>
      </c>
      <c r="E10" s="15" t="s">
        <v>161</v>
      </c>
      <c r="F10" s="15" t="s">
        <v>306</v>
      </c>
      <c r="G10" s="15" t="s">
        <v>38</v>
      </c>
      <c r="H10" s="15" t="s">
        <v>158</v>
      </c>
      <c r="I10" s="15" t="s">
        <v>179</v>
      </c>
      <c r="J10" s="15" t="s">
        <v>280</v>
      </c>
      <c r="K10" s="15" t="s">
        <v>246</v>
      </c>
      <c r="L10" s="15" t="s">
        <v>235</v>
      </c>
      <c r="M10" s="15" t="s">
        <v>95</v>
      </c>
      <c r="N10" s="15" t="s">
        <v>76</v>
      </c>
      <c r="O10" s="15" t="s">
        <v>188</v>
      </c>
      <c r="P10" s="15" t="s">
        <v>299</v>
      </c>
      <c r="Q10" s="15" t="s">
        <v>137</v>
      </c>
      <c r="R10" s="15" t="s">
        <v>230</v>
      </c>
      <c r="S10" s="15" t="s">
        <v>73</v>
      </c>
      <c r="T10" s="15" t="s">
        <v>91</v>
      </c>
      <c r="U10" s="15" t="s">
        <v>218</v>
      </c>
      <c r="V10" s="15" t="s">
        <v>41</v>
      </c>
      <c r="W10" s="15" t="s">
        <v>104</v>
      </c>
      <c r="X10" s="15" t="s">
        <v>103</v>
      </c>
      <c r="Y10" s="15" t="s">
        <v>164</v>
      </c>
      <c r="Z10" s="15" t="s">
        <v>103</v>
      </c>
      <c r="AA10" s="15" t="s">
        <v>206</v>
      </c>
      <c r="AB10" s="15" t="s">
        <v>198</v>
      </c>
      <c r="AC10" s="15" t="s">
        <v>33</v>
      </c>
      <c r="AD10" s="15" t="s">
        <v>45</v>
      </c>
      <c r="AE10" s="15" t="s">
        <v>105</v>
      </c>
      <c r="AF10" s="15" t="s">
        <v>134</v>
      </c>
      <c r="AG10" s="15" t="s">
        <v>232</v>
      </c>
      <c r="AH10" s="15" t="s">
        <v>292</v>
      </c>
      <c r="AI10" s="15" t="s">
        <v>105</v>
      </c>
      <c r="AJ10" s="15" t="s">
        <v>187</v>
      </c>
    </row>
    <row r="11" spans="1:36" ht="19.95" customHeight="1" x14ac:dyDescent="0.35">
      <c r="A11" s="16" t="s">
        <v>399</v>
      </c>
      <c r="B11" s="17" t="s">
        <v>113</v>
      </c>
      <c r="C11" s="17" t="s">
        <v>150</v>
      </c>
      <c r="D11" s="17" t="s">
        <v>185</v>
      </c>
      <c r="E11" s="17" t="s">
        <v>117</v>
      </c>
      <c r="F11" s="17" t="s">
        <v>120</v>
      </c>
      <c r="G11" s="17" t="s">
        <v>113</v>
      </c>
      <c r="H11" s="17" t="s">
        <v>117</v>
      </c>
      <c r="I11" s="17" t="s">
        <v>129</v>
      </c>
      <c r="J11" s="17" t="s">
        <v>111</v>
      </c>
      <c r="K11" s="17" t="s">
        <v>114</v>
      </c>
      <c r="L11" s="17" t="s">
        <v>117</v>
      </c>
      <c r="M11" s="17" t="s">
        <v>117</v>
      </c>
      <c r="N11" s="17" t="s">
        <v>114</v>
      </c>
      <c r="O11" s="17" t="s">
        <v>116</v>
      </c>
      <c r="P11" s="17" t="s">
        <v>194</v>
      </c>
      <c r="Q11" s="17" t="s">
        <v>150</v>
      </c>
      <c r="R11" s="17" t="s">
        <v>121</v>
      </c>
      <c r="S11" s="17" t="s">
        <v>124</v>
      </c>
      <c r="T11" s="17" t="s">
        <v>111</v>
      </c>
      <c r="U11" s="17" t="s">
        <v>118</v>
      </c>
      <c r="V11" s="17" t="s">
        <v>185</v>
      </c>
      <c r="W11" s="17" t="s">
        <v>127</v>
      </c>
      <c r="X11" s="17" t="s">
        <v>127</v>
      </c>
      <c r="Y11" s="17" t="s">
        <v>284</v>
      </c>
      <c r="Z11" s="17" t="s">
        <v>124</v>
      </c>
      <c r="AA11" s="17" t="s">
        <v>110</v>
      </c>
      <c r="AB11" s="17" t="s">
        <v>114</v>
      </c>
      <c r="AC11" s="17" t="s">
        <v>284</v>
      </c>
      <c r="AD11" s="17" t="s">
        <v>111</v>
      </c>
      <c r="AE11" s="17" t="s">
        <v>118</v>
      </c>
      <c r="AF11" s="17" t="s">
        <v>125</v>
      </c>
      <c r="AG11" s="17" t="s">
        <v>270</v>
      </c>
      <c r="AH11" s="17" t="s">
        <v>150</v>
      </c>
      <c r="AI11" s="17" t="s">
        <v>114</v>
      </c>
      <c r="AJ11" s="17" t="s">
        <v>118</v>
      </c>
    </row>
    <row r="12" spans="1:36" ht="19.95" customHeight="1" x14ac:dyDescent="0.35">
      <c r="A12" s="14" t="s">
        <v>161</v>
      </c>
      <c r="B12" s="15" t="s">
        <v>63</v>
      </c>
      <c r="C12" s="15" t="s">
        <v>231</v>
      </c>
      <c r="D12" s="15" t="s">
        <v>181</v>
      </c>
      <c r="E12" s="15" t="s">
        <v>373</v>
      </c>
      <c r="F12" s="15" t="s">
        <v>45</v>
      </c>
      <c r="G12" s="15" t="s">
        <v>76</v>
      </c>
      <c r="H12" s="15" t="s">
        <v>292</v>
      </c>
      <c r="I12" s="15" t="s">
        <v>178</v>
      </c>
      <c r="J12" s="15" t="s">
        <v>93</v>
      </c>
      <c r="K12" s="15" t="s">
        <v>240</v>
      </c>
      <c r="L12" s="15" t="s">
        <v>97</v>
      </c>
      <c r="M12" s="15" t="s">
        <v>329</v>
      </c>
      <c r="N12" s="15" t="s">
        <v>246</v>
      </c>
      <c r="O12" s="15" t="s">
        <v>76</v>
      </c>
      <c r="P12" s="15" t="s">
        <v>135</v>
      </c>
      <c r="Q12" s="15" t="s">
        <v>91</v>
      </c>
      <c r="R12" s="15" t="s">
        <v>229</v>
      </c>
      <c r="S12" s="15" t="s">
        <v>95</v>
      </c>
      <c r="T12" s="15" t="s">
        <v>90</v>
      </c>
      <c r="U12" s="15" t="s">
        <v>79</v>
      </c>
      <c r="V12" s="15" t="s">
        <v>158</v>
      </c>
      <c r="W12" s="15" t="s">
        <v>74</v>
      </c>
      <c r="X12" s="15" t="s">
        <v>104</v>
      </c>
      <c r="Y12" s="15" t="s">
        <v>198</v>
      </c>
      <c r="Z12" s="15" t="s">
        <v>102</v>
      </c>
      <c r="AA12" s="15" t="s">
        <v>105</v>
      </c>
      <c r="AB12" s="15" t="s">
        <v>218</v>
      </c>
      <c r="AC12" s="15" t="s">
        <v>358</v>
      </c>
      <c r="AD12" s="15" t="s">
        <v>135</v>
      </c>
      <c r="AE12" s="15" t="s">
        <v>102</v>
      </c>
      <c r="AF12" s="15" t="s">
        <v>245</v>
      </c>
      <c r="AG12" s="15" t="s">
        <v>293</v>
      </c>
      <c r="AH12" s="15" t="s">
        <v>240</v>
      </c>
      <c r="AI12" s="15" t="s">
        <v>104</v>
      </c>
      <c r="AJ12" s="15" t="s">
        <v>293</v>
      </c>
    </row>
    <row r="13" spans="1:36" ht="19.95" customHeight="1" x14ac:dyDescent="0.35">
      <c r="A13" s="16" t="s">
        <v>402</v>
      </c>
      <c r="B13" s="17" t="s">
        <v>110</v>
      </c>
      <c r="C13" s="17" t="s">
        <v>112</v>
      </c>
      <c r="D13" s="17" t="s">
        <v>129</v>
      </c>
      <c r="E13" s="17" t="s">
        <v>110</v>
      </c>
      <c r="F13" s="17" t="s">
        <v>147</v>
      </c>
      <c r="G13" s="17" t="s">
        <v>150</v>
      </c>
      <c r="H13" s="17" t="s">
        <v>115</v>
      </c>
      <c r="I13" s="17" t="s">
        <v>111</v>
      </c>
      <c r="J13" s="17" t="s">
        <v>111</v>
      </c>
      <c r="K13" s="17" t="s">
        <v>185</v>
      </c>
      <c r="L13" s="17" t="s">
        <v>147</v>
      </c>
      <c r="M13" s="17" t="s">
        <v>176</v>
      </c>
      <c r="N13" s="17" t="s">
        <v>148</v>
      </c>
      <c r="O13" s="17" t="s">
        <v>147</v>
      </c>
      <c r="P13" s="17" t="s">
        <v>176</v>
      </c>
      <c r="Q13" s="17" t="s">
        <v>147</v>
      </c>
      <c r="R13" s="17" t="s">
        <v>185</v>
      </c>
      <c r="S13" s="17" t="s">
        <v>146</v>
      </c>
      <c r="T13" s="17" t="s">
        <v>295</v>
      </c>
      <c r="U13" s="17" t="s">
        <v>148</v>
      </c>
      <c r="V13" s="17" t="s">
        <v>194</v>
      </c>
      <c r="W13" s="17" t="s">
        <v>170</v>
      </c>
      <c r="X13" s="17" t="s">
        <v>146</v>
      </c>
      <c r="Y13" s="17" t="s">
        <v>112</v>
      </c>
      <c r="Z13" s="17" t="s">
        <v>338</v>
      </c>
      <c r="AA13" s="17" t="s">
        <v>153</v>
      </c>
      <c r="AB13" s="17" t="s">
        <v>112</v>
      </c>
      <c r="AC13" s="17" t="s">
        <v>176</v>
      </c>
      <c r="AD13" s="17" t="s">
        <v>155</v>
      </c>
      <c r="AE13" s="17" t="s">
        <v>115</v>
      </c>
      <c r="AF13" s="17" t="s">
        <v>116</v>
      </c>
      <c r="AG13" s="17" t="s">
        <v>185</v>
      </c>
      <c r="AH13" s="17" t="s">
        <v>289</v>
      </c>
      <c r="AI13" s="17" t="s">
        <v>113</v>
      </c>
      <c r="AJ13" s="17" t="s">
        <v>129</v>
      </c>
    </row>
    <row r="14" spans="1:36" ht="19.95" customHeight="1" x14ac:dyDescent="0.35">
      <c r="A14" s="14" t="s">
        <v>188</v>
      </c>
      <c r="B14" s="15" t="s">
        <v>419</v>
      </c>
      <c r="C14" s="15" t="s">
        <v>420</v>
      </c>
      <c r="D14" s="15" t="s">
        <v>396</v>
      </c>
      <c r="E14" s="15" t="s">
        <v>306</v>
      </c>
      <c r="F14" s="15" t="s">
        <v>204</v>
      </c>
      <c r="G14" s="15" t="s">
        <v>189</v>
      </c>
      <c r="H14" s="15" t="s">
        <v>75</v>
      </c>
      <c r="I14" s="15" t="s">
        <v>49</v>
      </c>
      <c r="J14" s="15" t="s">
        <v>160</v>
      </c>
      <c r="K14" s="15" t="s">
        <v>165</v>
      </c>
      <c r="L14" s="15" t="s">
        <v>42</v>
      </c>
      <c r="M14" s="15" t="s">
        <v>108</v>
      </c>
      <c r="N14" s="15" t="s">
        <v>42</v>
      </c>
      <c r="O14" s="15" t="s">
        <v>197</v>
      </c>
      <c r="P14" s="15" t="s">
        <v>292</v>
      </c>
      <c r="Q14" s="15" t="s">
        <v>91</v>
      </c>
      <c r="R14" s="15" t="s">
        <v>74</v>
      </c>
      <c r="S14" s="15" t="s">
        <v>305</v>
      </c>
      <c r="T14" s="15" t="s">
        <v>96</v>
      </c>
      <c r="U14" s="15" t="s">
        <v>45</v>
      </c>
      <c r="V14" s="15" t="s">
        <v>189</v>
      </c>
      <c r="W14" s="15" t="s">
        <v>41</v>
      </c>
      <c r="X14" s="15" t="s">
        <v>74</v>
      </c>
      <c r="Y14" s="15" t="s">
        <v>103</v>
      </c>
      <c r="Z14" s="15" t="s">
        <v>103</v>
      </c>
      <c r="AA14" s="15" t="s">
        <v>74</v>
      </c>
      <c r="AB14" s="15" t="s">
        <v>105</v>
      </c>
      <c r="AC14" s="15" t="s">
        <v>279</v>
      </c>
      <c r="AD14" s="15" t="s">
        <v>179</v>
      </c>
      <c r="AE14" s="15" t="s">
        <v>104</v>
      </c>
      <c r="AF14" s="15" t="s">
        <v>37</v>
      </c>
      <c r="AG14" s="15" t="s">
        <v>91</v>
      </c>
      <c r="AH14" s="15" t="s">
        <v>279</v>
      </c>
      <c r="AI14" s="15" t="s">
        <v>143</v>
      </c>
      <c r="AJ14" s="15" t="s">
        <v>33</v>
      </c>
    </row>
    <row r="15" spans="1:36" ht="19.95" customHeight="1" x14ac:dyDescent="0.35">
      <c r="A15" s="16" t="s">
        <v>400</v>
      </c>
      <c r="B15" s="17" t="s">
        <v>150</v>
      </c>
      <c r="C15" s="17" t="s">
        <v>150</v>
      </c>
      <c r="D15" s="17" t="s">
        <v>113</v>
      </c>
      <c r="E15" s="17" t="s">
        <v>113</v>
      </c>
      <c r="F15" s="17" t="s">
        <v>147</v>
      </c>
      <c r="G15" s="17" t="s">
        <v>149</v>
      </c>
      <c r="H15" s="17" t="s">
        <v>113</v>
      </c>
      <c r="I15" s="17" t="s">
        <v>110</v>
      </c>
      <c r="J15" s="17" t="s">
        <v>170</v>
      </c>
      <c r="K15" s="17" t="s">
        <v>148</v>
      </c>
      <c r="L15" s="17" t="s">
        <v>176</v>
      </c>
      <c r="M15" s="17" t="s">
        <v>113</v>
      </c>
      <c r="N15" s="17" t="s">
        <v>110</v>
      </c>
      <c r="O15" s="17" t="s">
        <v>116</v>
      </c>
      <c r="P15" s="17" t="s">
        <v>146</v>
      </c>
      <c r="Q15" s="17" t="s">
        <v>147</v>
      </c>
      <c r="R15" s="17" t="s">
        <v>172</v>
      </c>
      <c r="S15" s="17" t="s">
        <v>120</v>
      </c>
      <c r="T15" s="17" t="s">
        <v>146</v>
      </c>
      <c r="U15" s="17" t="s">
        <v>285</v>
      </c>
      <c r="V15" s="17" t="s">
        <v>147</v>
      </c>
      <c r="W15" s="17" t="s">
        <v>147</v>
      </c>
      <c r="X15" s="17" t="s">
        <v>266</v>
      </c>
      <c r="Y15" s="17" t="s">
        <v>153</v>
      </c>
      <c r="Z15" s="17" t="s">
        <v>149</v>
      </c>
      <c r="AA15" s="17" t="s">
        <v>282</v>
      </c>
      <c r="AB15" s="17" t="s">
        <v>124</v>
      </c>
      <c r="AC15" s="17" t="s">
        <v>118</v>
      </c>
      <c r="AD15" s="17" t="s">
        <v>113</v>
      </c>
      <c r="AE15" s="17" t="s">
        <v>151</v>
      </c>
      <c r="AF15" s="17" t="s">
        <v>194</v>
      </c>
      <c r="AG15" s="17" t="s">
        <v>151</v>
      </c>
      <c r="AH15" s="17" t="s">
        <v>114</v>
      </c>
      <c r="AI15" s="17" t="s">
        <v>120</v>
      </c>
      <c r="AJ15" s="17" t="s">
        <v>194</v>
      </c>
    </row>
    <row r="16" spans="1:36" ht="19.95" customHeight="1" x14ac:dyDescent="0.35">
      <c r="A16" s="14" t="s">
        <v>100</v>
      </c>
      <c r="B16" s="15" t="s">
        <v>417</v>
      </c>
      <c r="C16" s="15" t="s">
        <v>168</v>
      </c>
      <c r="D16" s="15" t="s">
        <v>348</v>
      </c>
      <c r="E16" s="15" t="s">
        <v>196</v>
      </c>
      <c r="F16" s="15" t="s">
        <v>187</v>
      </c>
      <c r="G16" s="15" t="s">
        <v>196</v>
      </c>
      <c r="H16" s="15" t="s">
        <v>38</v>
      </c>
      <c r="I16" s="15" t="s">
        <v>97</v>
      </c>
      <c r="J16" s="15" t="s">
        <v>71</v>
      </c>
      <c r="K16" s="15" t="s">
        <v>396</v>
      </c>
      <c r="L16" s="15" t="s">
        <v>196</v>
      </c>
      <c r="M16" s="15" t="s">
        <v>376</v>
      </c>
      <c r="N16" s="15" t="s">
        <v>319</v>
      </c>
      <c r="O16" s="15" t="s">
        <v>91</v>
      </c>
      <c r="P16" s="15" t="s">
        <v>190</v>
      </c>
      <c r="Q16" s="15" t="s">
        <v>75</v>
      </c>
      <c r="R16" s="15" t="s">
        <v>102</v>
      </c>
      <c r="S16" s="15" t="s">
        <v>132</v>
      </c>
      <c r="T16" s="15" t="s">
        <v>74</v>
      </c>
      <c r="U16" s="15" t="s">
        <v>38</v>
      </c>
      <c r="V16" s="15" t="s">
        <v>189</v>
      </c>
      <c r="W16" s="15" t="s">
        <v>178</v>
      </c>
      <c r="X16" s="15" t="s">
        <v>198</v>
      </c>
      <c r="Y16" s="15" t="s">
        <v>104</v>
      </c>
      <c r="Z16" s="15" t="s">
        <v>103</v>
      </c>
      <c r="AA16" s="15" t="s">
        <v>74</v>
      </c>
      <c r="AB16" s="15" t="s">
        <v>102</v>
      </c>
      <c r="AC16" s="15" t="s">
        <v>279</v>
      </c>
      <c r="AD16" s="15" t="s">
        <v>140</v>
      </c>
      <c r="AE16" s="15" t="s">
        <v>102</v>
      </c>
      <c r="AF16" s="15" t="s">
        <v>248</v>
      </c>
      <c r="AG16" s="15" t="s">
        <v>235</v>
      </c>
      <c r="AH16" s="15" t="s">
        <v>179</v>
      </c>
      <c r="AI16" s="15" t="s">
        <v>198</v>
      </c>
      <c r="AJ16" s="15" t="s">
        <v>328</v>
      </c>
    </row>
    <row r="17" spans="1:36" ht="19.95" customHeight="1" x14ac:dyDescent="0.35">
      <c r="A17" s="16" t="s">
        <v>395</v>
      </c>
      <c r="B17" s="17" t="s">
        <v>176</v>
      </c>
      <c r="C17" s="17" t="s">
        <v>185</v>
      </c>
      <c r="D17" s="17" t="s">
        <v>112</v>
      </c>
      <c r="E17" s="17" t="s">
        <v>110</v>
      </c>
      <c r="F17" s="17" t="s">
        <v>117</v>
      </c>
      <c r="G17" s="17" t="s">
        <v>285</v>
      </c>
      <c r="H17" s="17" t="s">
        <v>110</v>
      </c>
      <c r="I17" s="17" t="s">
        <v>176</v>
      </c>
      <c r="J17" s="17" t="s">
        <v>147</v>
      </c>
      <c r="K17" s="17" t="s">
        <v>111</v>
      </c>
      <c r="L17" s="17" t="s">
        <v>112</v>
      </c>
      <c r="M17" s="17" t="s">
        <v>111</v>
      </c>
      <c r="N17" s="17" t="s">
        <v>119</v>
      </c>
      <c r="O17" s="17" t="s">
        <v>110</v>
      </c>
      <c r="P17" s="17" t="s">
        <v>110</v>
      </c>
      <c r="Q17" s="17" t="s">
        <v>129</v>
      </c>
      <c r="R17" s="17" t="s">
        <v>127</v>
      </c>
      <c r="S17" s="17" t="s">
        <v>263</v>
      </c>
      <c r="T17" s="17" t="s">
        <v>118</v>
      </c>
      <c r="U17" s="17" t="s">
        <v>283</v>
      </c>
      <c r="V17" s="17" t="s">
        <v>147</v>
      </c>
      <c r="W17" s="17" t="s">
        <v>126</v>
      </c>
      <c r="X17" s="17" t="s">
        <v>148</v>
      </c>
      <c r="Y17" s="17" t="s">
        <v>116</v>
      </c>
      <c r="Z17" s="17" t="s">
        <v>124</v>
      </c>
      <c r="AA17" s="17" t="s">
        <v>312</v>
      </c>
      <c r="AB17" s="17" t="s">
        <v>150</v>
      </c>
      <c r="AC17" s="17" t="s">
        <v>118</v>
      </c>
      <c r="AD17" s="17" t="s">
        <v>130</v>
      </c>
      <c r="AE17" s="17" t="s">
        <v>176</v>
      </c>
      <c r="AF17" s="17" t="s">
        <v>265</v>
      </c>
      <c r="AG17" s="17" t="s">
        <v>149</v>
      </c>
      <c r="AH17" s="17" t="s">
        <v>117</v>
      </c>
      <c r="AI17" s="17" t="s">
        <v>312</v>
      </c>
      <c r="AJ17" s="17" t="s">
        <v>154</v>
      </c>
    </row>
    <row r="18" spans="1:36" ht="19.95" customHeight="1" x14ac:dyDescent="0.35">
      <c r="A18" s="14" t="s">
        <v>290</v>
      </c>
      <c r="B18" s="15" t="s">
        <v>79</v>
      </c>
      <c r="C18" s="15" t="s">
        <v>189</v>
      </c>
      <c r="D18" s="15" t="s">
        <v>102</v>
      </c>
      <c r="E18" s="15" t="s">
        <v>102</v>
      </c>
      <c r="F18" s="15" t="s">
        <v>164</v>
      </c>
      <c r="G18" s="15" t="s">
        <v>206</v>
      </c>
      <c r="H18" s="15" t="s">
        <v>105</v>
      </c>
      <c r="I18" s="15" t="s">
        <v>198</v>
      </c>
      <c r="J18" s="15" t="s">
        <v>210</v>
      </c>
      <c r="K18" s="15" t="s">
        <v>40</v>
      </c>
      <c r="L18" s="15" t="s">
        <v>104</v>
      </c>
      <c r="M18" s="15" t="s">
        <v>164</v>
      </c>
      <c r="N18" s="15" t="s">
        <v>83</v>
      </c>
      <c r="O18" s="15" t="s">
        <v>105</v>
      </c>
      <c r="P18" s="15" t="s">
        <v>104</v>
      </c>
      <c r="Q18" s="15" t="s">
        <v>104</v>
      </c>
      <c r="R18" s="15" t="s">
        <v>100</v>
      </c>
      <c r="S18" s="15" t="s">
        <v>100</v>
      </c>
      <c r="T18" s="15" t="s">
        <v>102</v>
      </c>
      <c r="U18" s="15" t="s">
        <v>103</v>
      </c>
      <c r="V18" s="15" t="s">
        <v>105</v>
      </c>
      <c r="W18" s="15" t="s">
        <v>105</v>
      </c>
      <c r="X18" s="15" t="s">
        <v>105</v>
      </c>
      <c r="Y18" s="15" t="s">
        <v>105</v>
      </c>
      <c r="Z18" s="15" t="s">
        <v>100</v>
      </c>
      <c r="AA18" s="15" t="s">
        <v>100</v>
      </c>
      <c r="AB18" s="15" t="s">
        <v>218</v>
      </c>
      <c r="AC18" s="15" t="s">
        <v>164</v>
      </c>
      <c r="AD18" s="15" t="s">
        <v>218</v>
      </c>
      <c r="AE18" s="15" t="s">
        <v>206</v>
      </c>
      <c r="AF18" s="15" t="s">
        <v>104</v>
      </c>
      <c r="AG18" s="15" t="s">
        <v>164</v>
      </c>
      <c r="AH18" s="15" t="s">
        <v>74</v>
      </c>
      <c r="AI18" s="15" t="s">
        <v>100</v>
      </c>
      <c r="AJ18" s="15" t="s">
        <v>218</v>
      </c>
    </row>
    <row r="19" spans="1:36" ht="19.95" customHeight="1" x14ac:dyDescent="0.35">
      <c r="A19" s="16" t="s">
        <v>294</v>
      </c>
      <c r="B19" s="17" t="s">
        <v>127</v>
      </c>
      <c r="C19" s="17" t="s">
        <v>172</v>
      </c>
      <c r="D19" s="17" t="s">
        <v>175</v>
      </c>
      <c r="E19" s="17" t="s">
        <v>127</v>
      </c>
      <c r="F19" s="17" t="s">
        <v>127</v>
      </c>
      <c r="G19" s="17" t="s">
        <v>172</v>
      </c>
      <c r="H19" s="17" t="s">
        <v>175</v>
      </c>
      <c r="I19" s="17" t="s">
        <v>174</v>
      </c>
      <c r="J19" s="17" t="s">
        <v>174</v>
      </c>
      <c r="K19" s="17" t="s">
        <v>172</v>
      </c>
      <c r="L19" s="17" t="s">
        <v>175</v>
      </c>
      <c r="M19" s="17" t="s">
        <v>127</v>
      </c>
      <c r="N19" s="17" t="s">
        <v>125</v>
      </c>
      <c r="O19" s="17" t="s">
        <v>175</v>
      </c>
      <c r="P19" s="17" t="s">
        <v>175</v>
      </c>
      <c r="Q19" s="17" t="s">
        <v>174</v>
      </c>
      <c r="R19" s="17" t="s">
        <v>123</v>
      </c>
      <c r="S19" s="17" t="s">
        <v>123</v>
      </c>
      <c r="T19" s="17" t="s">
        <v>153</v>
      </c>
      <c r="U19" s="17" t="s">
        <v>175</v>
      </c>
      <c r="V19" s="17" t="s">
        <v>127</v>
      </c>
      <c r="W19" s="17" t="s">
        <v>174</v>
      </c>
      <c r="X19" s="17" t="s">
        <v>151</v>
      </c>
      <c r="Y19" s="17" t="s">
        <v>171</v>
      </c>
      <c r="Z19" s="17" t="s">
        <v>123</v>
      </c>
      <c r="AA19" s="17" t="s">
        <v>123</v>
      </c>
      <c r="AB19" s="17" t="s">
        <v>112</v>
      </c>
      <c r="AC19" s="17" t="s">
        <v>174</v>
      </c>
      <c r="AD19" s="17" t="s">
        <v>125</v>
      </c>
      <c r="AE19" s="17" t="s">
        <v>112</v>
      </c>
      <c r="AF19" s="17" t="s">
        <v>175</v>
      </c>
      <c r="AG19" s="17" t="s">
        <v>174</v>
      </c>
      <c r="AH19" s="17" t="s">
        <v>153</v>
      </c>
      <c r="AI19" s="17" t="s">
        <v>175</v>
      </c>
      <c r="AJ19" s="17" t="s">
        <v>174</v>
      </c>
    </row>
    <row r="20" spans="1:36" x14ac:dyDescent="0.3">
      <c r="B20" s="3">
        <f>((B9)+(B11)+(B13)+(B15)+(B17)+(B19))</f>
        <v>1</v>
      </c>
      <c r="D20" s="3"/>
      <c r="AD20" s="3"/>
      <c r="AE20" s="3"/>
      <c r="AF20" s="3"/>
    </row>
  </sheetData>
  <sheetProtection algorithmName="SHA-512" hashValue="EPPsq0He3ICwSGjMMz5gbwMLAO0NAjDgrJpSWpZnV0sEnBGoqZO+rI2LIhbfiVyGWSs+LfdZKqZ3smS+A0t2XQ==" saltValue="4tUL1EL9AjGAiWNa35j2SA==" spinCount="100000" sheet="1" objects="1" scenarios="1"/>
  <mergeCells count="9">
    <mergeCell ref="M4:Q4"/>
    <mergeCell ref="R4:AB4"/>
    <mergeCell ref="AC4:AF4"/>
    <mergeCell ref="AG4:AJ4"/>
    <mergeCell ref="B2:F2"/>
    <mergeCell ref="A3:E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AJ20"/>
  <sheetViews>
    <sheetView showGridLines="0" workbookViewId="0"/>
  </sheetViews>
  <sheetFormatPr defaultColWidth="10.88671875" defaultRowHeight="14.4" x14ac:dyDescent="0.3"/>
  <cols>
    <col min="1" max="1" width="56.2187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79.8" customHeight="1" x14ac:dyDescent="0.3">
      <c r="A3" s="94" t="s">
        <v>696</v>
      </c>
      <c r="B3" s="94"/>
      <c r="C3" s="94"/>
      <c r="D3" s="94"/>
      <c r="E3" s="94"/>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4.2"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383</v>
      </c>
      <c r="D7" s="17" t="s">
        <v>54</v>
      </c>
      <c r="E7" s="17" t="s">
        <v>385</v>
      </c>
      <c r="F7" s="17" t="s">
        <v>421</v>
      </c>
      <c r="G7" s="17" t="s">
        <v>34</v>
      </c>
      <c r="H7" s="17" t="s">
        <v>422</v>
      </c>
      <c r="I7" s="17" t="s">
        <v>357</v>
      </c>
      <c r="J7" s="17" t="s">
        <v>59</v>
      </c>
      <c r="K7" s="17" t="s">
        <v>60</v>
      </c>
      <c r="L7" s="17" t="s">
        <v>61</v>
      </c>
      <c r="M7" s="17" t="s">
        <v>359</v>
      </c>
      <c r="N7" s="17" t="s">
        <v>386</v>
      </c>
      <c r="O7" s="17" t="s">
        <v>64</v>
      </c>
      <c r="P7" s="17" t="s">
        <v>65</v>
      </c>
      <c r="Q7" s="17" t="s">
        <v>388</v>
      </c>
      <c r="R7" s="17" t="s">
        <v>423</v>
      </c>
      <c r="S7" s="17" t="s">
        <v>424</v>
      </c>
      <c r="T7" s="17" t="s">
        <v>69</v>
      </c>
      <c r="U7" s="17" t="s">
        <v>70</v>
      </c>
      <c r="V7" s="17" t="s">
        <v>71</v>
      </c>
      <c r="W7" s="17" t="s">
        <v>72</v>
      </c>
      <c r="X7" s="17" t="s">
        <v>167</v>
      </c>
      <c r="Y7" s="17" t="s">
        <v>140</v>
      </c>
      <c r="Z7" s="17" t="s">
        <v>101</v>
      </c>
      <c r="AA7" s="17" t="s">
        <v>75</v>
      </c>
      <c r="AB7" s="17" t="s">
        <v>76</v>
      </c>
      <c r="AC7" s="17" t="s">
        <v>425</v>
      </c>
      <c r="AD7" s="17" t="s">
        <v>78</v>
      </c>
      <c r="AE7" s="17" t="s">
        <v>134</v>
      </c>
      <c r="AF7" s="17" t="s">
        <v>80</v>
      </c>
      <c r="AG7" s="17" t="s">
        <v>410</v>
      </c>
      <c r="AH7" s="17" t="s">
        <v>307</v>
      </c>
      <c r="AI7" s="17" t="s">
        <v>40</v>
      </c>
      <c r="AJ7" s="17" t="s">
        <v>84</v>
      </c>
    </row>
    <row r="8" spans="1:36" ht="19.95" customHeight="1" x14ac:dyDescent="0.35">
      <c r="A8" s="14" t="s">
        <v>181</v>
      </c>
      <c r="B8" s="15" t="s">
        <v>132</v>
      </c>
      <c r="C8" s="15" t="s">
        <v>97</v>
      </c>
      <c r="D8" s="15" t="s">
        <v>42</v>
      </c>
      <c r="E8" s="15" t="s">
        <v>292</v>
      </c>
      <c r="F8" s="15" t="s">
        <v>159</v>
      </c>
      <c r="G8" s="15" t="s">
        <v>167</v>
      </c>
      <c r="H8" s="15" t="s">
        <v>162</v>
      </c>
      <c r="I8" s="15" t="s">
        <v>210</v>
      </c>
      <c r="J8" s="15" t="s">
        <v>49</v>
      </c>
      <c r="K8" s="15" t="s">
        <v>138</v>
      </c>
      <c r="L8" s="15" t="s">
        <v>205</v>
      </c>
      <c r="M8" s="15" t="s">
        <v>162</v>
      </c>
      <c r="N8" s="15" t="s">
        <v>206</v>
      </c>
      <c r="O8" s="15" t="s">
        <v>95</v>
      </c>
      <c r="P8" s="15" t="s">
        <v>197</v>
      </c>
      <c r="Q8" s="15" t="s">
        <v>134</v>
      </c>
      <c r="R8" s="15" t="s">
        <v>94</v>
      </c>
      <c r="S8" s="15" t="s">
        <v>100</v>
      </c>
      <c r="T8" s="15" t="s">
        <v>105</v>
      </c>
      <c r="U8" s="15" t="s">
        <v>100</v>
      </c>
      <c r="V8" s="15" t="s">
        <v>104</v>
      </c>
      <c r="W8" s="15" t="s">
        <v>100</v>
      </c>
      <c r="X8" s="15" t="s">
        <v>100</v>
      </c>
      <c r="Y8" s="15" t="s">
        <v>100</v>
      </c>
      <c r="Z8" s="15" t="s">
        <v>105</v>
      </c>
      <c r="AA8" s="15" t="s">
        <v>100</v>
      </c>
      <c r="AB8" s="15" t="s">
        <v>100</v>
      </c>
      <c r="AC8" s="15" t="s">
        <v>168</v>
      </c>
      <c r="AD8" s="15" t="s">
        <v>105</v>
      </c>
      <c r="AE8" s="15" t="s">
        <v>100</v>
      </c>
      <c r="AF8" s="15" t="s">
        <v>100</v>
      </c>
      <c r="AG8" s="15" t="s">
        <v>256</v>
      </c>
      <c r="AH8" s="15" t="s">
        <v>73</v>
      </c>
      <c r="AI8" s="15" t="s">
        <v>100</v>
      </c>
      <c r="AJ8" s="15" t="s">
        <v>100</v>
      </c>
    </row>
    <row r="9" spans="1:36" ht="19.95" customHeight="1" x14ac:dyDescent="0.35">
      <c r="A9" s="16" t="s">
        <v>404</v>
      </c>
      <c r="B9" s="17" t="s">
        <v>151</v>
      </c>
      <c r="C9" s="17" t="s">
        <v>151</v>
      </c>
      <c r="D9" s="17" t="s">
        <v>149</v>
      </c>
      <c r="E9" s="17" t="s">
        <v>146</v>
      </c>
      <c r="F9" s="17" t="s">
        <v>149</v>
      </c>
      <c r="G9" s="17" t="s">
        <v>171</v>
      </c>
      <c r="H9" s="17" t="s">
        <v>118</v>
      </c>
      <c r="I9" s="17" t="s">
        <v>172</v>
      </c>
      <c r="J9" s="17" t="s">
        <v>171</v>
      </c>
      <c r="K9" s="17" t="s">
        <v>149</v>
      </c>
      <c r="L9" s="17" t="s">
        <v>124</v>
      </c>
      <c r="M9" s="17" t="s">
        <v>124</v>
      </c>
      <c r="N9" s="17" t="s">
        <v>127</v>
      </c>
      <c r="O9" s="17" t="s">
        <v>185</v>
      </c>
      <c r="P9" s="17" t="s">
        <v>130</v>
      </c>
      <c r="Q9" s="17" t="s">
        <v>117</v>
      </c>
      <c r="R9" s="17" t="s">
        <v>155</v>
      </c>
      <c r="S9" s="17" t="s">
        <v>123</v>
      </c>
      <c r="T9" s="17" t="s">
        <v>175</v>
      </c>
      <c r="U9" s="17" t="s">
        <v>123</v>
      </c>
      <c r="V9" s="17" t="s">
        <v>127</v>
      </c>
      <c r="W9" s="17" t="s">
        <v>123</v>
      </c>
      <c r="X9" s="17" t="s">
        <v>123</v>
      </c>
      <c r="Y9" s="17" t="s">
        <v>174</v>
      </c>
      <c r="Z9" s="17" t="s">
        <v>114</v>
      </c>
      <c r="AA9" s="17" t="s">
        <v>123</v>
      </c>
      <c r="AB9" s="17" t="s">
        <v>175</v>
      </c>
      <c r="AC9" s="17" t="s">
        <v>111</v>
      </c>
      <c r="AD9" s="17" t="s">
        <v>175</v>
      </c>
      <c r="AE9" s="17" t="s">
        <v>175</v>
      </c>
      <c r="AF9" s="17" t="s">
        <v>123</v>
      </c>
      <c r="AG9" s="17" t="s">
        <v>176</v>
      </c>
      <c r="AH9" s="17" t="s">
        <v>124</v>
      </c>
      <c r="AI9" s="17" t="s">
        <v>123</v>
      </c>
      <c r="AJ9" s="17" t="s">
        <v>123</v>
      </c>
    </row>
    <row r="10" spans="1:36" ht="19.95" customHeight="1" x14ac:dyDescent="0.35">
      <c r="A10" s="14" t="s">
        <v>298</v>
      </c>
      <c r="B10" s="15" t="s">
        <v>336</v>
      </c>
      <c r="C10" s="15" t="s">
        <v>240</v>
      </c>
      <c r="D10" s="15" t="s">
        <v>319</v>
      </c>
      <c r="E10" s="15" t="s">
        <v>329</v>
      </c>
      <c r="F10" s="15" t="s">
        <v>45</v>
      </c>
      <c r="G10" s="15" t="s">
        <v>158</v>
      </c>
      <c r="H10" s="15" t="s">
        <v>39</v>
      </c>
      <c r="I10" s="15" t="s">
        <v>205</v>
      </c>
      <c r="J10" s="15" t="s">
        <v>334</v>
      </c>
      <c r="K10" s="15" t="s">
        <v>135</v>
      </c>
      <c r="L10" s="15" t="s">
        <v>188</v>
      </c>
      <c r="M10" s="15" t="s">
        <v>188</v>
      </c>
      <c r="N10" s="15" t="s">
        <v>188</v>
      </c>
      <c r="O10" s="15" t="s">
        <v>134</v>
      </c>
      <c r="P10" s="15" t="s">
        <v>246</v>
      </c>
      <c r="Q10" s="15" t="s">
        <v>163</v>
      </c>
      <c r="R10" s="15" t="s">
        <v>240</v>
      </c>
      <c r="S10" s="15" t="s">
        <v>103</v>
      </c>
      <c r="T10" s="15" t="s">
        <v>49</v>
      </c>
      <c r="U10" s="15" t="s">
        <v>198</v>
      </c>
      <c r="V10" s="15" t="s">
        <v>83</v>
      </c>
      <c r="W10" s="15" t="s">
        <v>100</v>
      </c>
      <c r="X10" s="15" t="s">
        <v>100</v>
      </c>
      <c r="Y10" s="15" t="s">
        <v>104</v>
      </c>
      <c r="Z10" s="15" t="s">
        <v>103</v>
      </c>
      <c r="AA10" s="15" t="s">
        <v>105</v>
      </c>
      <c r="AB10" s="15" t="s">
        <v>143</v>
      </c>
      <c r="AC10" s="15" t="s">
        <v>413</v>
      </c>
      <c r="AD10" s="15" t="s">
        <v>160</v>
      </c>
      <c r="AE10" s="15" t="s">
        <v>103</v>
      </c>
      <c r="AF10" s="15" t="s">
        <v>164</v>
      </c>
      <c r="AG10" s="15" t="s">
        <v>396</v>
      </c>
      <c r="AH10" s="15" t="s">
        <v>108</v>
      </c>
      <c r="AI10" s="15" t="s">
        <v>105</v>
      </c>
      <c r="AJ10" s="15" t="s">
        <v>73</v>
      </c>
    </row>
    <row r="11" spans="1:36" ht="19.95" customHeight="1" x14ac:dyDescent="0.35">
      <c r="A11" s="16" t="s">
        <v>399</v>
      </c>
      <c r="B11" s="17" t="s">
        <v>116</v>
      </c>
      <c r="C11" s="17" t="s">
        <v>117</v>
      </c>
      <c r="D11" s="17" t="s">
        <v>114</v>
      </c>
      <c r="E11" s="17" t="s">
        <v>117</v>
      </c>
      <c r="F11" s="17" t="s">
        <v>147</v>
      </c>
      <c r="G11" s="17" t="s">
        <v>114</v>
      </c>
      <c r="H11" s="17" t="s">
        <v>114</v>
      </c>
      <c r="I11" s="17" t="s">
        <v>130</v>
      </c>
      <c r="J11" s="17" t="s">
        <v>129</v>
      </c>
      <c r="K11" s="17" t="s">
        <v>117</v>
      </c>
      <c r="L11" s="17" t="s">
        <v>151</v>
      </c>
      <c r="M11" s="17" t="s">
        <v>170</v>
      </c>
      <c r="N11" s="17" t="s">
        <v>151</v>
      </c>
      <c r="O11" s="17" t="s">
        <v>129</v>
      </c>
      <c r="P11" s="17" t="s">
        <v>113</v>
      </c>
      <c r="Q11" s="17" t="s">
        <v>117</v>
      </c>
      <c r="R11" s="17" t="s">
        <v>119</v>
      </c>
      <c r="S11" s="17" t="s">
        <v>175</v>
      </c>
      <c r="T11" s="17" t="s">
        <v>282</v>
      </c>
      <c r="U11" s="17" t="s">
        <v>172</v>
      </c>
      <c r="V11" s="17" t="s">
        <v>146</v>
      </c>
      <c r="W11" s="17" t="s">
        <v>123</v>
      </c>
      <c r="X11" s="17" t="s">
        <v>123</v>
      </c>
      <c r="Y11" s="17" t="s">
        <v>117</v>
      </c>
      <c r="Z11" s="17" t="s">
        <v>118</v>
      </c>
      <c r="AA11" s="17" t="s">
        <v>153</v>
      </c>
      <c r="AB11" s="17" t="s">
        <v>149</v>
      </c>
      <c r="AC11" s="17" t="s">
        <v>111</v>
      </c>
      <c r="AD11" s="17" t="s">
        <v>112</v>
      </c>
      <c r="AE11" s="17" t="s">
        <v>127</v>
      </c>
      <c r="AF11" s="17" t="s">
        <v>175</v>
      </c>
      <c r="AG11" s="17" t="s">
        <v>120</v>
      </c>
      <c r="AH11" s="17" t="s">
        <v>150</v>
      </c>
      <c r="AI11" s="17" t="s">
        <v>171</v>
      </c>
      <c r="AJ11" s="17" t="s">
        <v>172</v>
      </c>
    </row>
    <row r="12" spans="1:36" ht="19.95" customHeight="1" x14ac:dyDescent="0.35">
      <c r="A12" s="14" t="s">
        <v>161</v>
      </c>
      <c r="B12" s="15" t="s">
        <v>428</v>
      </c>
      <c r="C12" s="15" t="s">
        <v>249</v>
      </c>
      <c r="D12" s="15" t="s">
        <v>394</v>
      </c>
      <c r="E12" s="15" t="s">
        <v>334</v>
      </c>
      <c r="F12" s="15" t="s">
        <v>76</v>
      </c>
      <c r="G12" s="15" t="s">
        <v>95</v>
      </c>
      <c r="H12" s="15" t="s">
        <v>163</v>
      </c>
      <c r="I12" s="15" t="s">
        <v>306</v>
      </c>
      <c r="J12" s="15" t="s">
        <v>181</v>
      </c>
      <c r="K12" s="15" t="s">
        <v>135</v>
      </c>
      <c r="L12" s="15" t="s">
        <v>305</v>
      </c>
      <c r="M12" s="15" t="s">
        <v>190</v>
      </c>
      <c r="N12" s="15" t="s">
        <v>305</v>
      </c>
      <c r="O12" s="15" t="s">
        <v>39</v>
      </c>
      <c r="P12" s="15" t="s">
        <v>97</v>
      </c>
      <c r="Q12" s="15" t="s">
        <v>163</v>
      </c>
      <c r="R12" s="15" t="s">
        <v>49</v>
      </c>
      <c r="S12" s="15" t="s">
        <v>197</v>
      </c>
      <c r="T12" s="15" t="s">
        <v>45</v>
      </c>
      <c r="U12" s="15" t="s">
        <v>39</v>
      </c>
      <c r="V12" s="15" t="s">
        <v>91</v>
      </c>
      <c r="W12" s="15" t="s">
        <v>74</v>
      </c>
      <c r="X12" s="15" t="s">
        <v>162</v>
      </c>
      <c r="Y12" s="15" t="s">
        <v>143</v>
      </c>
      <c r="Z12" s="15" t="s">
        <v>105</v>
      </c>
      <c r="AA12" s="15" t="s">
        <v>210</v>
      </c>
      <c r="AB12" s="15" t="s">
        <v>102</v>
      </c>
      <c r="AC12" s="15" t="s">
        <v>254</v>
      </c>
      <c r="AD12" s="15" t="s">
        <v>373</v>
      </c>
      <c r="AE12" s="15" t="s">
        <v>143</v>
      </c>
      <c r="AF12" s="15" t="s">
        <v>367</v>
      </c>
      <c r="AG12" s="15" t="s">
        <v>180</v>
      </c>
      <c r="AH12" s="15" t="s">
        <v>241</v>
      </c>
      <c r="AI12" s="15" t="s">
        <v>143</v>
      </c>
      <c r="AJ12" s="15" t="s">
        <v>89</v>
      </c>
    </row>
    <row r="13" spans="1:36" ht="19.95" customHeight="1" x14ac:dyDescent="0.35">
      <c r="A13" s="16" t="s">
        <v>402</v>
      </c>
      <c r="B13" s="17" t="s">
        <v>147</v>
      </c>
      <c r="C13" s="17" t="s">
        <v>148</v>
      </c>
      <c r="D13" s="17" t="s">
        <v>185</v>
      </c>
      <c r="E13" s="17" t="s">
        <v>176</v>
      </c>
      <c r="F13" s="17" t="s">
        <v>117</v>
      </c>
      <c r="G13" s="17" t="s">
        <v>129</v>
      </c>
      <c r="H13" s="17" t="s">
        <v>150</v>
      </c>
      <c r="I13" s="17" t="s">
        <v>112</v>
      </c>
      <c r="J13" s="17" t="s">
        <v>176</v>
      </c>
      <c r="K13" s="17" t="s">
        <v>117</v>
      </c>
      <c r="L13" s="17" t="s">
        <v>115</v>
      </c>
      <c r="M13" s="17" t="s">
        <v>119</v>
      </c>
      <c r="N13" s="17" t="s">
        <v>176</v>
      </c>
      <c r="O13" s="17" t="s">
        <v>114</v>
      </c>
      <c r="P13" s="17" t="s">
        <v>150</v>
      </c>
      <c r="Q13" s="17" t="s">
        <v>117</v>
      </c>
      <c r="R13" s="17" t="s">
        <v>129</v>
      </c>
      <c r="S13" s="17" t="s">
        <v>171</v>
      </c>
      <c r="T13" s="17" t="s">
        <v>270</v>
      </c>
      <c r="U13" s="17" t="s">
        <v>150</v>
      </c>
      <c r="V13" s="17" t="s">
        <v>154</v>
      </c>
      <c r="W13" s="17" t="s">
        <v>171</v>
      </c>
      <c r="X13" s="17" t="s">
        <v>224</v>
      </c>
      <c r="Y13" s="17" t="s">
        <v>115</v>
      </c>
      <c r="Z13" s="17" t="s">
        <v>113</v>
      </c>
      <c r="AA13" s="17" t="s">
        <v>120</v>
      </c>
      <c r="AB13" s="17" t="s">
        <v>113</v>
      </c>
      <c r="AC13" s="17" t="s">
        <v>110</v>
      </c>
      <c r="AD13" s="17" t="s">
        <v>121</v>
      </c>
      <c r="AE13" s="17" t="s">
        <v>170</v>
      </c>
      <c r="AF13" s="17" t="s">
        <v>114</v>
      </c>
      <c r="AG13" s="17" t="s">
        <v>150</v>
      </c>
      <c r="AH13" s="17" t="s">
        <v>282</v>
      </c>
      <c r="AI13" s="17" t="s">
        <v>115</v>
      </c>
      <c r="AJ13" s="17" t="s">
        <v>117</v>
      </c>
    </row>
    <row r="14" spans="1:36" ht="19.95" customHeight="1" x14ac:dyDescent="0.35">
      <c r="A14" s="14" t="s">
        <v>188</v>
      </c>
      <c r="B14" s="15" t="s">
        <v>418</v>
      </c>
      <c r="C14" s="15" t="s">
        <v>369</v>
      </c>
      <c r="D14" s="15" t="s">
        <v>414</v>
      </c>
      <c r="E14" s="15" t="s">
        <v>95</v>
      </c>
      <c r="F14" s="15" t="s">
        <v>161</v>
      </c>
      <c r="G14" s="15" t="s">
        <v>134</v>
      </c>
      <c r="H14" s="15" t="s">
        <v>204</v>
      </c>
      <c r="I14" s="15" t="s">
        <v>161</v>
      </c>
      <c r="J14" s="15" t="s">
        <v>298</v>
      </c>
      <c r="K14" s="15" t="s">
        <v>291</v>
      </c>
      <c r="L14" s="15" t="s">
        <v>329</v>
      </c>
      <c r="M14" s="15" t="s">
        <v>79</v>
      </c>
      <c r="N14" s="15" t="s">
        <v>306</v>
      </c>
      <c r="O14" s="15" t="s">
        <v>158</v>
      </c>
      <c r="P14" s="15" t="s">
        <v>160</v>
      </c>
      <c r="Q14" s="15" t="s">
        <v>372</v>
      </c>
      <c r="R14" s="15" t="s">
        <v>189</v>
      </c>
      <c r="S14" s="15" t="s">
        <v>139</v>
      </c>
      <c r="T14" s="15" t="s">
        <v>159</v>
      </c>
      <c r="U14" s="15" t="s">
        <v>49</v>
      </c>
      <c r="V14" s="15" t="s">
        <v>167</v>
      </c>
      <c r="W14" s="15" t="s">
        <v>96</v>
      </c>
      <c r="X14" s="15" t="s">
        <v>103</v>
      </c>
      <c r="Y14" s="15" t="s">
        <v>104</v>
      </c>
      <c r="Z14" s="15" t="s">
        <v>100</v>
      </c>
      <c r="AA14" s="15" t="s">
        <v>206</v>
      </c>
      <c r="AB14" s="15" t="s">
        <v>105</v>
      </c>
      <c r="AC14" s="15" t="s">
        <v>204</v>
      </c>
      <c r="AD14" s="15" t="s">
        <v>159</v>
      </c>
      <c r="AE14" s="15" t="s">
        <v>104</v>
      </c>
      <c r="AF14" s="15" t="s">
        <v>429</v>
      </c>
      <c r="AG14" s="15" t="s">
        <v>97</v>
      </c>
      <c r="AH14" s="15" t="s">
        <v>76</v>
      </c>
      <c r="AI14" s="15" t="s">
        <v>104</v>
      </c>
      <c r="AJ14" s="15" t="s">
        <v>87</v>
      </c>
    </row>
    <row r="15" spans="1:36" ht="19.95" customHeight="1" x14ac:dyDescent="0.35">
      <c r="A15" s="16" t="s">
        <v>400</v>
      </c>
      <c r="B15" s="17" t="s">
        <v>113</v>
      </c>
      <c r="C15" s="17" t="s">
        <v>110</v>
      </c>
      <c r="D15" s="17" t="s">
        <v>116</v>
      </c>
      <c r="E15" s="17" t="s">
        <v>171</v>
      </c>
      <c r="F15" s="17" t="s">
        <v>110</v>
      </c>
      <c r="G15" s="17" t="s">
        <v>146</v>
      </c>
      <c r="H15" s="17" t="s">
        <v>112</v>
      </c>
      <c r="I15" s="17" t="s">
        <v>176</v>
      </c>
      <c r="J15" s="17" t="s">
        <v>129</v>
      </c>
      <c r="K15" s="17" t="s">
        <v>185</v>
      </c>
      <c r="L15" s="17" t="s">
        <v>185</v>
      </c>
      <c r="M15" s="17" t="s">
        <v>114</v>
      </c>
      <c r="N15" s="17" t="s">
        <v>110</v>
      </c>
      <c r="O15" s="17" t="s">
        <v>117</v>
      </c>
      <c r="P15" s="17" t="s">
        <v>150</v>
      </c>
      <c r="Q15" s="17" t="s">
        <v>176</v>
      </c>
      <c r="R15" s="17" t="s">
        <v>124</v>
      </c>
      <c r="S15" s="17" t="s">
        <v>111</v>
      </c>
      <c r="T15" s="17" t="s">
        <v>117</v>
      </c>
      <c r="U15" s="17" t="s">
        <v>155</v>
      </c>
      <c r="V15" s="17" t="s">
        <v>176</v>
      </c>
      <c r="W15" s="17" t="s">
        <v>110</v>
      </c>
      <c r="X15" s="17" t="s">
        <v>127</v>
      </c>
      <c r="Y15" s="17" t="s">
        <v>116</v>
      </c>
      <c r="Z15" s="17" t="s">
        <v>123</v>
      </c>
      <c r="AA15" s="17" t="s">
        <v>115</v>
      </c>
      <c r="AB15" s="17" t="s">
        <v>172</v>
      </c>
      <c r="AC15" s="17" t="s">
        <v>171</v>
      </c>
      <c r="AD15" s="17" t="s">
        <v>170</v>
      </c>
      <c r="AE15" s="17" t="s">
        <v>171</v>
      </c>
      <c r="AF15" s="17" t="s">
        <v>194</v>
      </c>
      <c r="AG15" s="17" t="s">
        <v>170</v>
      </c>
      <c r="AH15" s="17" t="s">
        <v>116</v>
      </c>
      <c r="AI15" s="17" t="s">
        <v>150</v>
      </c>
      <c r="AJ15" s="17" t="s">
        <v>111</v>
      </c>
    </row>
    <row r="16" spans="1:36" ht="19.95" customHeight="1" x14ac:dyDescent="0.35">
      <c r="A16" s="14" t="s">
        <v>100</v>
      </c>
      <c r="B16" s="15" t="s">
        <v>387</v>
      </c>
      <c r="C16" s="15" t="s">
        <v>240</v>
      </c>
      <c r="D16" s="15" t="s">
        <v>142</v>
      </c>
      <c r="E16" s="15" t="s">
        <v>298</v>
      </c>
      <c r="F16" s="15" t="s">
        <v>187</v>
      </c>
      <c r="G16" s="15" t="s">
        <v>367</v>
      </c>
      <c r="H16" s="15" t="s">
        <v>235</v>
      </c>
      <c r="I16" s="15" t="s">
        <v>229</v>
      </c>
      <c r="J16" s="15" t="s">
        <v>254</v>
      </c>
      <c r="K16" s="15" t="s">
        <v>230</v>
      </c>
      <c r="L16" s="15" t="s">
        <v>241</v>
      </c>
      <c r="M16" s="15" t="s">
        <v>329</v>
      </c>
      <c r="N16" s="15" t="s">
        <v>298</v>
      </c>
      <c r="O16" s="15" t="s">
        <v>187</v>
      </c>
      <c r="P16" s="15" t="s">
        <v>298</v>
      </c>
      <c r="Q16" s="15" t="s">
        <v>187</v>
      </c>
      <c r="R16" s="15" t="s">
        <v>143</v>
      </c>
      <c r="S16" s="15" t="s">
        <v>369</v>
      </c>
      <c r="T16" s="15" t="s">
        <v>198</v>
      </c>
      <c r="U16" s="15" t="s">
        <v>204</v>
      </c>
      <c r="V16" s="15" t="s">
        <v>74</v>
      </c>
      <c r="W16" s="15" t="s">
        <v>178</v>
      </c>
      <c r="X16" s="15" t="s">
        <v>198</v>
      </c>
      <c r="Y16" s="15" t="s">
        <v>143</v>
      </c>
      <c r="Z16" s="15" t="s">
        <v>103</v>
      </c>
      <c r="AA16" s="15" t="s">
        <v>162</v>
      </c>
      <c r="AB16" s="15" t="s">
        <v>206</v>
      </c>
      <c r="AC16" s="15" t="s">
        <v>96</v>
      </c>
      <c r="AD16" s="15" t="s">
        <v>73</v>
      </c>
      <c r="AE16" s="15" t="s">
        <v>102</v>
      </c>
      <c r="AF16" s="15" t="s">
        <v>426</v>
      </c>
      <c r="AG16" s="15" t="s">
        <v>235</v>
      </c>
      <c r="AH16" s="15" t="s">
        <v>167</v>
      </c>
      <c r="AI16" s="15" t="s">
        <v>164</v>
      </c>
      <c r="AJ16" s="15" t="s">
        <v>427</v>
      </c>
    </row>
    <row r="17" spans="1:36" ht="19.95" customHeight="1" x14ac:dyDescent="0.35">
      <c r="A17" s="16" t="s">
        <v>395</v>
      </c>
      <c r="B17" s="17" t="s">
        <v>115</v>
      </c>
      <c r="C17" s="17" t="s">
        <v>117</v>
      </c>
      <c r="D17" s="17" t="s">
        <v>270</v>
      </c>
      <c r="E17" s="17" t="s">
        <v>115</v>
      </c>
      <c r="F17" s="17" t="s">
        <v>117</v>
      </c>
      <c r="G17" s="17" t="s">
        <v>284</v>
      </c>
      <c r="H17" s="17" t="s">
        <v>176</v>
      </c>
      <c r="I17" s="17" t="s">
        <v>112</v>
      </c>
      <c r="J17" s="17" t="s">
        <v>148</v>
      </c>
      <c r="K17" s="17" t="s">
        <v>115</v>
      </c>
      <c r="L17" s="17" t="s">
        <v>119</v>
      </c>
      <c r="M17" s="17" t="s">
        <v>176</v>
      </c>
      <c r="N17" s="17" t="s">
        <v>283</v>
      </c>
      <c r="O17" s="17" t="s">
        <v>148</v>
      </c>
      <c r="P17" s="17" t="s">
        <v>111</v>
      </c>
      <c r="Q17" s="17" t="s">
        <v>147</v>
      </c>
      <c r="R17" s="17" t="s">
        <v>175</v>
      </c>
      <c r="S17" s="17" t="s">
        <v>193</v>
      </c>
      <c r="T17" s="17" t="s">
        <v>172</v>
      </c>
      <c r="U17" s="17" t="s">
        <v>285</v>
      </c>
      <c r="V17" s="17" t="s">
        <v>171</v>
      </c>
      <c r="W17" s="17" t="s">
        <v>126</v>
      </c>
      <c r="X17" s="17" t="s">
        <v>185</v>
      </c>
      <c r="Y17" s="17" t="s">
        <v>148</v>
      </c>
      <c r="Z17" s="17" t="s">
        <v>149</v>
      </c>
      <c r="AA17" s="17" t="s">
        <v>289</v>
      </c>
      <c r="AB17" s="17" t="s">
        <v>148</v>
      </c>
      <c r="AC17" s="17" t="s">
        <v>153</v>
      </c>
      <c r="AD17" s="17" t="s">
        <v>130</v>
      </c>
      <c r="AE17" s="17" t="s">
        <v>148</v>
      </c>
      <c r="AF17" s="17" t="s">
        <v>268</v>
      </c>
      <c r="AG17" s="17" t="s">
        <v>149</v>
      </c>
      <c r="AH17" s="17" t="s">
        <v>151</v>
      </c>
      <c r="AI17" s="17" t="s">
        <v>154</v>
      </c>
      <c r="AJ17" s="17" t="s">
        <v>265</v>
      </c>
    </row>
    <row r="18" spans="1:36" ht="19.95" customHeight="1" x14ac:dyDescent="0.35">
      <c r="A18" s="14" t="s">
        <v>290</v>
      </c>
      <c r="B18" s="15" t="s">
        <v>367</v>
      </c>
      <c r="C18" s="15" t="s">
        <v>92</v>
      </c>
      <c r="D18" s="15" t="s">
        <v>189</v>
      </c>
      <c r="E18" s="15" t="s">
        <v>73</v>
      </c>
      <c r="F18" s="15" t="s">
        <v>140</v>
      </c>
      <c r="G18" s="15" t="s">
        <v>83</v>
      </c>
      <c r="H18" s="15" t="s">
        <v>206</v>
      </c>
      <c r="I18" s="15" t="s">
        <v>206</v>
      </c>
      <c r="J18" s="15" t="s">
        <v>189</v>
      </c>
      <c r="K18" s="15" t="s">
        <v>95</v>
      </c>
      <c r="L18" s="15" t="s">
        <v>218</v>
      </c>
      <c r="M18" s="15" t="s">
        <v>205</v>
      </c>
      <c r="N18" s="15" t="s">
        <v>41</v>
      </c>
      <c r="O18" s="15" t="s">
        <v>218</v>
      </c>
      <c r="P18" s="15" t="s">
        <v>40</v>
      </c>
      <c r="Q18" s="15" t="s">
        <v>105</v>
      </c>
      <c r="R18" s="15" t="s">
        <v>164</v>
      </c>
      <c r="S18" s="15" t="s">
        <v>218</v>
      </c>
      <c r="T18" s="15" t="s">
        <v>162</v>
      </c>
      <c r="U18" s="15" t="s">
        <v>104</v>
      </c>
      <c r="V18" s="15" t="s">
        <v>105</v>
      </c>
      <c r="W18" s="15" t="s">
        <v>104</v>
      </c>
      <c r="X18" s="15" t="s">
        <v>104</v>
      </c>
      <c r="Y18" s="15" t="s">
        <v>104</v>
      </c>
      <c r="Z18" s="15" t="s">
        <v>164</v>
      </c>
      <c r="AA18" s="15" t="s">
        <v>100</v>
      </c>
      <c r="AB18" s="15" t="s">
        <v>83</v>
      </c>
      <c r="AC18" s="15" t="s">
        <v>205</v>
      </c>
      <c r="AD18" s="15" t="s">
        <v>40</v>
      </c>
      <c r="AE18" s="15" t="s">
        <v>83</v>
      </c>
      <c r="AF18" s="15" t="s">
        <v>73</v>
      </c>
      <c r="AG18" s="15" t="s">
        <v>101</v>
      </c>
      <c r="AH18" s="15" t="s">
        <v>79</v>
      </c>
      <c r="AI18" s="15" t="s">
        <v>100</v>
      </c>
      <c r="AJ18" s="15" t="s">
        <v>39</v>
      </c>
    </row>
    <row r="19" spans="1:36" ht="19.95" customHeight="1" x14ac:dyDescent="0.35">
      <c r="A19" s="16" t="s">
        <v>294</v>
      </c>
      <c r="B19" s="17" t="s">
        <v>125</v>
      </c>
      <c r="C19" s="17" t="s">
        <v>130</v>
      </c>
      <c r="D19" s="17" t="s">
        <v>172</v>
      </c>
      <c r="E19" s="17" t="s">
        <v>125</v>
      </c>
      <c r="F19" s="17" t="s">
        <v>118</v>
      </c>
      <c r="G19" s="17" t="s">
        <v>124</v>
      </c>
      <c r="H19" s="17" t="s">
        <v>153</v>
      </c>
      <c r="I19" s="17" t="s">
        <v>172</v>
      </c>
      <c r="J19" s="17" t="s">
        <v>153</v>
      </c>
      <c r="K19" s="17" t="s">
        <v>118</v>
      </c>
      <c r="L19" s="17" t="s">
        <v>172</v>
      </c>
      <c r="M19" s="17" t="s">
        <v>130</v>
      </c>
      <c r="N19" s="17" t="s">
        <v>118</v>
      </c>
      <c r="O19" s="17" t="s">
        <v>125</v>
      </c>
      <c r="P19" s="17" t="s">
        <v>153</v>
      </c>
      <c r="Q19" s="17" t="s">
        <v>175</v>
      </c>
      <c r="R19" s="17" t="s">
        <v>174</v>
      </c>
      <c r="S19" s="17" t="s">
        <v>153</v>
      </c>
      <c r="T19" s="17" t="s">
        <v>130</v>
      </c>
      <c r="U19" s="17" t="s">
        <v>127</v>
      </c>
      <c r="V19" s="17" t="s">
        <v>127</v>
      </c>
      <c r="W19" s="17" t="s">
        <v>127</v>
      </c>
      <c r="X19" s="17" t="s">
        <v>146</v>
      </c>
      <c r="Y19" s="17" t="s">
        <v>116</v>
      </c>
      <c r="Z19" s="17" t="s">
        <v>310</v>
      </c>
      <c r="AA19" s="17" t="s">
        <v>123</v>
      </c>
      <c r="AB19" s="17" t="s">
        <v>289</v>
      </c>
      <c r="AC19" s="17" t="s">
        <v>153</v>
      </c>
      <c r="AD19" s="17" t="s">
        <v>130</v>
      </c>
      <c r="AE19" s="17" t="s">
        <v>265</v>
      </c>
      <c r="AF19" s="17" t="s">
        <v>172</v>
      </c>
      <c r="AG19" s="17" t="s">
        <v>127</v>
      </c>
      <c r="AH19" s="17" t="s">
        <v>170</v>
      </c>
      <c r="AI19" s="17" t="s">
        <v>175</v>
      </c>
      <c r="AJ19" s="17" t="s">
        <v>153</v>
      </c>
    </row>
    <row r="20" spans="1:36" x14ac:dyDescent="0.3">
      <c r="B20" s="3">
        <f>((B9)+(B11)+(B13)+(B15)+(B17)+(B19))</f>
        <v>1</v>
      </c>
      <c r="C20" s="3"/>
      <c r="D20" s="3"/>
      <c r="AD20" s="3"/>
      <c r="AE20" s="3"/>
      <c r="AF20" s="3"/>
    </row>
  </sheetData>
  <sheetProtection algorithmName="SHA-512" hashValue="Vx5hc1RjbwMqKYMY8DMTkODcdGfgWt2imktRwx2mJbHiWKhCLIlQup7itmEFJAOhR35BZWtckBlVEpliRDGVbg==" saltValue="Zemo8cSpxV0X5KwgP4o1lQ==" spinCount="100000" sheet="1" objects="1" scenarios="1"/>
  <mergeCells count="9">
    <mergeCell ref="M4:Q4"/>
    <mergeCell ref="R4:AB4"/>
    <mergeCell ref="AC4:AF4"/>
    <mergeCell ref="AG4:AJ4"/>
    <mergeCell ref="B2:F2"/>
    <mergeCell ref="A3:E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AJ20"/>
  <sheetViews>
    <sheetView showGridLines="0" workbookViewId="0"/>
  </sheetViews>
  <sheetFormatPr defaultColWidth="10.88671875" defaultRowHeight="14.4" x14ac:dyDescent="0.3"/>
  <cols>
    <col min="1" max="1" width="65.8867187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79.8" customHeight="1" x14ac:dyDescent="0.3">
      <c r="A3" s="94" t="s">
        <v>695</v>
      </c>
      <c r="B3" s="94"/>
      <c r="C3" s="94"/>
      <c r="D3" s="94"/>
      <c r="E3" s="94"/>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78.599999999999994"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53</v>
      </c>
      <c r="D7" s="17" t="s">
        <v>405</v>
      </c>
      <c r="E7" s="17" t="s">
        <v>25</v>
      </c>
      <c r="F7" s="17" t="s">
        <v>55</v>
      </c>
      <c r="G7" s="17" t="s">
        <v>34</v>
      </c>
      <c r="H7" s="17" t="s">
        <v>57</v>
      </c>
      <c r="I7" s="17" t="s">
        <v>407</v>
      </c>
      <c r="J7" s="17" t="s">
        <v>59</v>
      </c>
      <c r="K7" s="17" t="s">
        <v>430</v>
      </c>
      <c r="L7" s="17" t="s">
        <v>431</v>
      </c>
      <c r="M7" s="17" t="s">
        <v>62</v>
      </c>
      <c r="N7" s="17" t="s">
        <v>386</v>
      </c>
      <c r="O7" s="17" t="s">
        <v>432</v>
      </c>
      <c r="P7" s="17" t="s">
        <v>65</v>
      </c>
      <c r="Q7" s="17" t="s">
        <v>364</v>
      </c>
      <c r="R7" s="17" t="s">
        <v>423</v>
      </c>
      <c r="S7" s="17" t="s">
        <v>68</v>
      </c>
      <c r="T7" s="17" t="s">
        <v>433</v>
      </c>
      <c r="U7" s="17" t="s">
        <v>70</v>
      </c>
      <c r="V7" s="17" t="s">
        <v>136</v>
      </c>
      <c r="W7" s="17" t="s">
        <v>136</v>
      </c>
      <c r="X7" s="17" t="s">
        <v>167</v>
      </c>
      <c r="Y7" s="17" t="s">
        <v>140</v>
      </c>
      <c r="Z7" s="17" t="s">
        <v>101</v>
      </c>
      <c r="AA7" s="17" t="s">
        <v>75</v>
      </c>
      <c r="AB7" s="17" t="s">
        <v>179</v>
      </c>
      <c r="AC7" s="17" t="s">
        <v>77</v>
      </c>
      <c r="AD7" s="17" t="s">
        <v>390</v>
      </c>
      <c r="AE7" s="17" t="s">
        <v>134</v>
      </c>
      <c r="AF7" s="17" t="s">
        <v>409</v>
      </c>
      <c r="AG7" s="17" t="s">
        <v>392</v>
      </c>
      <c r="AH7" s="17" t="s">
        <v>307</v>
      </c>
      <c r="AI7" s="17" t="s">
        <v>162</v>
      </c>
      <c r="AJ7" s="17" t="s">
        <v>393</v>
      </c>
    </row>
    <row r="8" spans="1:36" ht="19.95" customHeight="1" x14ac:dyDescent="0.35">
      <c r="A8" s="14" t="s">
        <v>181</v>
      </c>
      <c r="B8" s="15" t="s">
        <v>178</v>
      </c>
      <c r="C8" s="15" t="s">
        <v>189</v>
      </c>
      <c r="D8" s="15" t="s">
        <v>137</v>
      </c>
      <c r="E8" s="15" t="s">
        <v>96</v>
      </c>
      <c r="F8" s="15" t="s">
        <v>218</v>
      </c>
      <c r="G8" s="15" t="s">
        <v>104</v>
      </c>
      <c r="H8" s="15" t="s">
        <v>210</v>
      </c>
      <c r="I8" s="15" t="s">
        <v>218</v>
      </c>
      <c r="J8" s="15" t="s">
        <v>83</v>
      </c>
      <c r="K8" s="15" t="s">
        <v>188</v>
      </c>
      <c r="L8" s="15" t="s">
        <v>162</v>
      </c>
      <c r="M8" s="15" t="s">
        <v>210</v>
      </c>
      <c r="N8" s="15" t="s">
        <v>206</v>
      </c>
      <c r="O8" s="15" t="s">
        <v>40</v>
      </c>
      <c r="P8" s="15" t="s">
        <v>162</v>
      </c>
      <c r="Q8" s="15" t="s">
        <v>206</v>
      </c>
      <c r="R8" s="15" t="s">
        <v>79</v>
      </c>
      <c r="S8" s="15" t="s">
        <v>100</v>
      </c>
      <c r="T8" s="15" t="s">
        <v>73</v>
      </c>
      <c r="U8" s="15" t="s">
        <v>100</v>
      </c>
      <c r="V8" s="15" t="s">
        <v>143</v>
      </c>
      <c r="W8" s="15" t="s">
        <v>100</v>
      </c>
      <c r="X8" s="15" t="s">
        <v>100</v>
      </c>
      <c r="Y8" s="15" t="s">
        <v>100</v>
      </c>
      <c r="Z8" s="15" t="s">
        <v>100</v>
      </c>
      <c r="AA8" s="15" t="s">
        <v>100</v>
      </c>
      <c r="AB8" s="15" t="s">
        <v>198</v>
      </c>
      <c r="AC8" s="15" t="s">
        <v>75</v>
      </c>
      <c r="AD8" s="15" t="s">
        <v>41</v>
      </c>
      <c r="AE8" s="15" t="s">
        <v>105</v>
      </c>
      <c r="AF8" s="15" t="s">
        <v>100</v>
      </c>
      <c r="AG8" s="15" t="s">
        <v>79</v>
      </c>
      <c r="AH8" s="15" t="s">
        <v>167</v>
      </c>
      <c r="AI8" s="15" t="s">
        <v>103</v>
      </c>
      <c r="AJ8" s="15" t="s">
        <v>105</v>
      </c>
    </row>
    <row r="9" spans="1:36" ht="19.95" customHeight="1" x14ac:dyDescent="0.35">
      <c r="A9" s="16" t="s">
        <v>404</v>
      </c>
      <c r="B9" s="17" t="s">
        <v>153</v>
      </c>
      <c r="C9" s="17" t="s">
        <v>172</v>
      </c>
      <c r="D9" s="17" t="s">
        <v>125</v>
      </c>
      <c r="E9" s="17" t="s">
        <v>124</v>
      </c>
      <c r="F9" s="17" t="s">
        <v>153</v>
      </c>
      <c r="G9" s="17" t="s">
        <v>174</v>
      </c>
      <c r="H9" s="17" t="s">
        <v>125</v>
      </c>
      <c r="I9" s="17" t="s">
        <v>153</v>
      </c>
      <c r="J9" s="17" t="s">
        <v>172</v>
      </c>
      <c r="K9" s="17" t="s">
        <v>125</v>
      </c>
      <c r="L9" s="17" t="s">
        <v>125</v>
      </c>
      <c r="M9" s="17" t="s">
        <v>153</v>
      </c>
      <c r="N9" s="17" t="s">
        <v>127</v>
      </c>
      <c r="O9" s="17" t="s">
        <v>151</v>
      </c>
      <c r="P9" s="17" t="s">
        <v>153</v>
      </c>
      <c r="Q9" s="17" t="s">
        <v>172</v>
      </c>
      <c r="R9" s="17" t="s">
        <v>151</v>
      </c>
      <c r="S9" s="17" t="s">
        <v>123</v>
      </c>
      <c r="T9" s="17" t="s">
        <v>171</v>
      </c>
      <c r="U9" s="17" t="s">
        <v>123</v>
      </c>
      <c r="V9" s="17" t="s">
        <v>172</v>
      </c>
      <c r="W9" s="17" t="s">
        <v>123</v>
      </c>
      <c r="X9" s="17" t="s">
        <v>123</v>
      </c>
      <c r="Y9" s="17" t="s">
        <v>123</v>
      </c>
      <c r="Z9" s="17" t="s">
        <v>123</v>
      </c>
      <c r="AA9" s="17" t="s">
        <v>175</v>
      </c>
      <c r="AB9" s="17" t="s">
        <v>170</v>
      </c>
      <c r="AC9" s="17" t="s">
        <v>118</v>
      </c>
      <c r="AD9" s="17" t="s">
        <v>149</v>
      </c>
      <c r="AE9" s="17" t="s">
        <v>125</v>
      </c>
      <c r="AF9" s="17" t="s">
        <v>123</v>
      </c>
      <c r="AG9" s="17" t="s">
        <v>124</v>
      </c>
      <c r="AH9" s="17" t="s">
        <v>151</v>
      </c>
      <c r="AI9" s="17" t="s">
        <v>130</v>
      </c>
      <c r="AJ9" s="17" t="s">
        <v>175</v>
      </c>
    </row>
    <row r="10" spans="1:36" ht="19.95" customHeight="1" x14ac:dyDescent="0.35">
      <c r="A10" s="14" t="s">
        <v>298</v>
      </c>
      <c r="B10" s="15" t="s">
        <v>323</v>
      </c>
      <c r="C10" s="15" t="s">
        <v>249</v>
      </c>
      <c r="D10" s="15" t="s">
        <v>414</v>
      </c>
      <c r="E10" s="15" t="s">
        <v>235</v>
      </c>
      <c r="F10" s="15" t="s">
        <v>108</v>
      </c>
      <c r="G10" s="15" t="s">
        <v>372</v>
      </c>
      <c r="H10" s="15" t="s">
        <v>189</v>
      </c>
      <c r="I10" s="15" t="s">
        <v>42</v>
      </c>
      <c r="J10" s="15" t="s">
        <v>242</v>
      </c>
      <c r="K10" s="15" t="s">
        <v>245</v>
      </c>
      <c r="L10" s="15" t="s">
        <v>204</v>
      </c>
      <c r="M10" s="15" t="s">
        <v>108</v>
      </c>
      <c r="N10" s="15" t="s">
        <v>79</v>
      </c>
      <c r="O10" s="15" t="s">
        <v>76</v>
      </c>
      <c r="P10" s="15" t="s">
        <v>178</v>
      </c>
      <c r="Q10" s="15" t="s">
        <v>204</v>
      </c>
      <c r="R10" s="15" t="s">
        <v>36</v>
      </c>
      <c r="S10" s="15" t="s">
        <v>143</v>
      </c>
      <c r="T10" s="15" t="s">
        <v>178</v>
      </c>
      <c r="U10" s="15" t="s">
        <v>198</v>
      </c>
      <c r="V10" s="15" t="s">
        <v>167</v>
      </c>
      <c r="W10" s="15" t="s">
        <v>105</v>
      </c>
      <c r="X10" s="15" t="s">
        <v>105</v>
      </c>
      <c r="Y10" s="15" t="s">
        <v>105</v>
      </c>
      <c r="Z10" s="15" t="s">
        <v>102</v>
      </c>
      <c r="AA10" s="15" t="s">
        <v>164</v>
      </c>
      <c r="AB10" s="15" t="s">
        <v>104</v>
      </c>
      <c r="AC10" s="15" t="s">
        <v>88</v>
      </c>
      <c r="AD10" s="15" t="s">
        <v>305</v>
      </c>
      <c r="AE10" s="15" t="s">
        <v>103</v>
      </c>
      <c r="AF10" s="15" t="s">
        <v>74</v>
      </c>
      <c r="AG10" s="15" t="s">
        <v>389</v>
      </c>
      <c r="AH10" s="15" t="s">
        <v>329</v>
      </c>
      <c r="AI10" s="15" t="s">
        <v>103</v>
      </c>
      <c r="AJ10" s="15" t="s">
        <v>197</v>
      </c>
    </row>
    <row r="11" spans="1:36" ht="19.95" customHeight="1" x14ac:dyDescent="0.35">
      <c r="A11" s="16" t="s">
        <v>399</v>
      </c>
      <c r="B11" s="17" t="s">
        <v>150</v>
      </c>
      <c r="C11" s="17" t="s">
        <v>148</v>
      </c>
      <c r="D11" s="17" t="s">
        <v>116</v>
      </c>
      <c r="E11" s="17" t="s">
        <v>114</v>
      </c>
      <c r="F11" s="17" t="s">
        <v>150</v>
      </c>
      <c r="G11" s="17" t="s">
        <v>148</v>
      </c>
      <c r="H11" s="17" t="s">
        <v>171</v>
      </c>
      <c r="I11" s="17" t="s">
        <v>194</v>
      </c>
      <c r="J11" s="17" t="s">
        <v>113</v>
      </c>
      <c r="K11" s="17" t="s">
        <v>129</v>
      </c>
      <c r="L11" s="17" t="s">
        <v>150</v>
      </c>
      <c r="M11" s="17" t="s">
        <v>113</v>
      </c>
      <c r="N11" s="17" t="s">
        <v>171</v>
      </c>
      <c r="O11" s="17" t="s">
        <v>147</v>
      </c>
      <c r="P11" s="17" t="s">
        <v>150</v>
      </c>
      <c r="Q11" s="17" t="s">
        <v>111</v>
      </c>
      <c r="R11" s="17" t="s">
        <v>285</v>
      </c>
      <c r="S11" s="17" t="s">
        <v>174</v>
      </c>
      <c r="T11" s="17" t="s">
        <v>155</v>
      </c>
      <c r="U11" s="17" t="s">
        <v>172</v>
      </c>
      <c r="V11" s="17" t="s">
        <v>176</v>
      </c>
      <c r="W11" s="17" t="s">
        <v>174</v>
      </c>
      <c r="X11" s="17" t="s">
        <v>124</v>
      </c>
      <c r="Y11" s="17" t="s">
        <v>130</v>
      </c>
      <c r="Z11" s="17" t="s">
        <v>193</v>
      </c>
      <c r="AA11" s="17" t="s">
        <v>117</v>
      </c>
      <c r="AB11" s="17" t="s">
        <v>118</v>
      </c>
      <c r="AC11" s="17" t="s">
        <v>284</v>
      </c>
      <c r="AD11" s="17" t="s">
        <v>270</v>
      </c>
      <c r="AE11" s="17" t="s">
        <v>153</v>
      </c>
      <c r="AF11" s="17" t="s">
        <v>174</v>
      </c>
      <c r="AG11" s="17" t="s">
        <v>270</v>
      </c>
      <c r="AH11" s="17" t="s">
        <v>148</v>
      </c>
      <c r="AI11" s="17" t="s">
        <v>130</v>
      </c>
      <c r="AJ11" s="17" t="s">
        <v>125</v>
      </c>
    </row>
    <row r="12" spans="1:36" ht="19.95" customHeight="1" x14ac:dyDescent="0.35">
      <c r="A12" s="14" t="s">
        <v>161</v>
      </c>
      <c r="B12" s="15" t="s">
        <v>22</v>
      </c>
      <c r="C12" s="15" t="s">
        <v>413</v>
      </c>
      <c r="D12" s="15" t="s">
        <v>180</v>
      </c>
      <c r="E12" s="15" t="s">
        <v>329</v>
      </c>
      <c r="F12" s="15" t="s">
        <v>178</v>
      </c>
      <c r="G12" s="15" t="s">
        <v>40</v>
      </c>
      <c r="H12" s="15" t="s">
        <v>134</v>
      </c>
      <c r="I12" s="15" t="s">
        <v>137</v>
      </c>
      <c r="J12" s="15" t="s">
        <v>136</v>
      </c>
      <c r="K12" s="15" t="s">
        <v>161</v>
      </c>
      <c r="L12" s="15" t="s">
        <v>108</v>
      </c>
      <c r="M12" s="15" t="s">
        <v>140</v>
      </c>
      <c r="N12" s="15" t="s">
        <v>97</v>
      </c>
      <c r="O12" s="15" t="s">
        <v>197</v>
      </c>
      <c r="P12" s="15" t="s">
        <v>161</v>
      </c>
      <c r="Q12" s="15" t="s">
        <v>76</v>
      </c>
      <c r="R12" s="15" t="s">
        <v>90</v>
      </c>
      <c r="S12" s="15" t="s">
        <v>102</v>
      </c>
      <c r="T12" s="15" t="s">
        <v>372</v>
      </c>
      <c r="U12" s="15" t="s">
        <v>39</v>
      </c>
      <c r="V12" s="15" t="s">
        <v>140</v>
      </c>
      <c r="W12" s="15" t="s">
        <v>143</v>
      </c>
      <c r="X12" s="15" t="s">
        <v>102</v>
      </c>
      <c r="Y12" s="15" t="s">
        <v>198</v>
      </c>
      <c r="Z12" s="15" t="s">
        <v>105</v>
      </c>
      <c r="AA12" s="15" t="s">
        <v>198</v>
      </c>
      <c r="AB12" s="15" t="s">
        <v>104</v>
      </c>
      <c r="AC12" s="15" t="s">
        <v>72</v>
      </c>
      <c r="AD12" s="15" t="s">
        <v>376</v>
      </c>
      <c r="AE12" s="15" t="s">
        <v>105</v>
      </c>
      <c r="AF12" s="15" t="s">
        <v>76</v>
      </c>
      <c r="AG12" s="15" t="s">
        <v>131</v>
      </c>
      <c r="AH12" s="15" t="s">
        <v>229</v>
      </c>
      <c r="AI12" s="15" t="s">
        <v>105</v>
      </c>
      <c r="AJ12" s="15" t="s">
        <v>108</v>
      </c>
    </row>
    <row r="13" spans="1:36" ht="19.95" customHeight="1" x14ac:dyDescent="0.35">
      <c r="A13" s="16" t="s">
        <v>402</v>
      </c>
      <c r="B13" s="17" t="s">
        <v>117</v>
      </c>
      <c r="C13" s="17" t="s">
        <v>185</v>
      </c>
      <c r="D13" s="17" t="s">
        <v>170</v>
      </c>
      <c r="E13" s="17" t="s">
        <v>117</v>
      </c>
      <c r="F13" s="17" t="s">
        <v>176</v>
      </c>
      <c r="G13" s="17" t="s">
        <v>118</v>
      </c>
      <c r="H13" s="17" t="s">
        <v>129</v>
      </c>
      <c r="I13" s="17" t="s">
        <v>116</v>
      </c>
      <c r="J13" s="17" t="s">
        <v>147</v>
      </c>
      <c r="K13" s="17" t="s">
        <v>171</v>
      </c>
      <c r="L13" s="17" t="s">
        <v>117</v>
      </c>
      <c r="M13" s="17" t="s">
        <v>118</v>
      </c>
      <c r="N13" s="17" t="s">
        <v>185</v>
      </c>
      <c r="O13" s="17" t="s">
        <v>117</v>
      </c>
      <c r="P13" s="17" t="s">
        <v>129</v>
      </c>
      <c r="Q13" s="17" t="s">
        <v>113</v>
      </c>
      <c r="R13" s="17" t="s">
        <v>148</v>
      </c>
      <c r="S13" s="17" t="s">
        <v>127</v>
      </c>
      <c r="T13" s="17" t="s">
        <v>283</v>
      </c>
      <c r="U13" s="17" t="s">
        <v>129</v>
      </c>
      <c r="V13" s="17" t="s">
        <v>150</v>
      </c>
      <c r="W13" s="17" t="s">
        <v>172</v>
      </c>
      <c r="X13" s="17" t="s">
        <v>284</v>
      </c>
      <c r="Y13" s="17" t="s">
        <v>119</v>
      </c>
      <c r="Z13" s="17" t="s">
        <v>185</v>
      </c>
      <c r="AA13" s="17" t="s">
        <v>116</v>
      </c>
      <c r="AB13" s="17" t="s">
        <v>118</v>
      </c>
      <c r="AC13" s="17" t="s">
        <v>147</v>
      </c>
      <c r="AD13" s="17" t="s">
        <v>194</v>
      </c>
      <c r="AE13" s="17" t="s">
        <v>118</v>
      </c>
      <c r="AF13" s="17" t="s">
        <v>118</v>
      </c>
      <c r="AG13" s="17" t="s">
        <v>185</v>
      </c>
      <c r="AH13" s="17" t="s">
        <v>115</v>
      </c>
      <c r="AI13" s="17" t="s">
        <v>116</v>
      </c>
      <c r="AJ13" s="17" t="s">
        <v>130</v>
      </c>
    </row>
    <row r="14" spans="1:36" ht="19.95" customHeight="1" x14ac:dyDescent="0.35">
      <c r="A14" s="14" t="s">
        <v>188</v>
      </c>
      <c r="B14" s="15" t="s">
        <v>357</v>
      </c>
      <c r="C14" s="15" t="s">
        <v>414</v>
      </c>
      <c r="D14" s="15" t="s">
        <v>325</v>
      </c>
      <c r="E14" s="15" t="s">
        <v>90</v>
      </c>
      <c r="F14" s="15" t="s">
        <v>75</v>
      </c>
      <c r="G14" s="15" t="s">
        <v>76</v>
      </c>
      <c r="H14" s="15" t="s">
        <v>187</v>
      </c>
      <c r="I14" s="15" t="s">
        <v>95</v>
      </c>
      <c r="J14" s="15" t="s">
        <v>293</v>
      </c>
      <c r="K14" s="15" t="s">
        <v>293</v>
      </c>
      <c r="L14" s="15" t="s">
        <v>292</v>
      </c>
      <c r="M14" s="15" t="s">
        <v>108</v>
      </c>
      <c r="N14" s="15" t="s">
        <v>38</v>
      </c>
      <c r="O14" s="15" t="s">
        <v>159</v>
      </c>
      <c r="P14" s="15" t="s">
        <v>42</v>
      </c>
      <c r="Q14" s="15" t="s">
        <v>187</v>
      </c>
      <c r="R14" s="15" t="s">
        <v>97</v>
      </c>
      <c r="S14" s="15" t="s">
        <v>160</v>
      </c>
      <c r="T14" s="15" t="s">
        <v>83</v>
      </c>
      <c r="U14" s="15" t="s">
        <v>197</v>
      </c>
      <c r="V14" s="15" t="s">
        <v>96</v>
      </c>
      <c r="W14" s="15" t="s">
        <v>101</v>
      </c>
      <c r="X14" s="15" t="s">
        <v>105</v>
      </c>
      <c r="Y14" s="15" t="s">
        <v>164</v>
      </c>
      <c r="Z14" s="15" t="s">
        <v>103</v>
      </c>
      <c r="AA14" s="15" t="s">
        <v>164</v>
      </c>
      <c r="AB14" s="15" t="s">
        <v>210</v>
      </c>
      <c r="AC14" s="15" t="s">
        <v>182</v>
      </c>
      <c r="AD14" s="15" t="s">
        <v>96</v>
      </c>
      <c r="AE14" s="15" t="s">
        <v>102</v>
      </c>
      <c r="AF14" s="15" t="s">
        <v>317</v>
      </c>
      <c r="AG14" s="15" t="s">
        <v>196</v>
      </c>
      <c r="AH14" s="15" t="s">
        <v>187</v>
      </c>
      <c r="AI14" s="15" t="s">
        <v>143</v>
      </c>
      <c r="AJ14" s="15" t="s">
        <v>136</v>
      </c>
    </row>
    <row r="15" spans="1:36" ht="19.95" customHeight="1" x14ac:dyDescent="0.35">
      <c r="A15" s="16" t="s">
        <v>400</v>
      </c>
      <c r="B15" s="17" t="s">
        <v>150</v>
      </c>
      <c r="C15" s="17" t="s">
        <v>117</v>
      </c>
      <c r="D15" s="17" t="s">
        <v>185</v>
      </c>
      <c r="E15" s="17" t="s">
        <v>147</v>
      </c>
      <c r="F15" s="17" t="s">
        <v>146</v>
      </c>
      <c r="G15" s="17" t="s">
        <v>129</v>
      </c>
      <c r="H15" s="17" t="s">
        <v>148</v>
      </c>
      <c r="I15" s="17" t="s">
        <v>117</v>
      </c>
      <c r="J15" s="17" t="s">
        <v>150</v>
      </c>
      <c r="K15" s="17" t="s">
        <v>113</v>
      </c>
      <c r="L15" s="17" t="s">
        <v>129</v>
      </c>
      <c r="M15" s="17" t="s">
        <v>113</v>
      </c>
      <c r="N15" s="17" t="s">
        <v>116</v>
      </c>
      <c r="O15" s="17" t="s">
        <v>146</v>
      </c>
      <c r="P15" s="17" t="s">
        <v>147</v>
      </c>
      <c r="Q15" s="17" t="s">
        <v>185</v>
      </c>
      <c r="R15" s="17" t="s">
        <v>150</v>
      </c>
      <c r="S15" s="17" t="s">
        <v>148</v>
      </c>
      <c r="T15" s="17" t="s">
        <v>151</v>
      </c>
      <c r="U15" s="17" t="s">
        <v>185</v>
      </c>
      <c r="V15" s="17" t="s">
        <v>110</v>
      </c>
      <c r="W15" s="17" t="s">
        <v>114</v>
      </c>
      <c r="X15" s="17" t="s">
        <v>118</v>
      </c>
      <c r="Y15" s="17" t="s">
        <v>284</v>
      </c>
      <c r="Z15" s="17" t="s">
        <v>153</v>
      </c>
      <c r="AA15" s="17" t="s">
        <v>129</v>
      </c>
      <c r="AB15" s="17" t="s">
        <v>115</v>
      </c>
      <c r="AC15" s="17" t="s">
        <v>185</v>
      </c>
      <c r="AD15" s="17" t="s">
        <v>171</v>
      </c>
      <c r="AE15" s="17" t="s">
        <v>148</v>
      </c>
      <c r="AF15" s="17" t="s">
        <v>113</v>
      </c>
      <c r="AG15" s="17" t="s">
        <v>150</v>
      </c>
      <c r="AH15" s="17" t="s">
        <v>117</v>
      </c>
      <c r="AI15" s="17" t="s">
        <v>120</v>
      </c>
      <c r="AJ15" s="17" t="s">
        <v>113</v>
      </c>
    </row>
    <row r="16" spans="1:36" ht="19.95" customHeight="1" x14ac:dyDescent="0.35">
      <c r="A16" s="14" t="s">
        <v>100</v>
      </c>
      <c r="B16" s="15" t="s">
        <v>19</v>
      </c>
      <c r="C16" s="15" t="s">
        <v>434</v>
      </c>
      <c r="D16" s="15" t="s">
        <v>253</v>
      </c>
      <c r="E16" s="15" t="s">
        <v>280</v>
      </c>
      <c r="F16" s="15" t="s">
        <v>298</v>
      </c>
      <c r="G16" s="15" t="s">
        <v>240</v>
      </c>
      <c r="H16" s="15" t="s">
        <v>157</v>
      </c>
      <c r="I16" s="15" t="s">
        <v>90</v>
      </c>
      <c r="J16" s="15" t="s">
        <v>255</v>
      </c>
      <c r="K16" s="15" t="s">
        <v>335</v>
      </c>
      <c r="L16" s="15" t="s">
        <v>256</v>
      </c>
      <c r="M16" s="15" t="s">
        <v>165</v>
      </c>
      <c r="N16" s="15" t="s">
        <v>280</v>
      </c>
      <c r="O16" s="15" t="s">
        <v>229</v>
      </c>
      <c r="P16" s="15" t="s">
        <v>36</v>
      </c>
      <c r="Q16" s="15" t="s">
        <v>92</v>
      </c>
      <c r="R16" s="15" t="s">
        <v>134</v>
      </c>
      <c r="S16" s="15" t="s">
        <v>435</v>
      </c>
      <c r="T16" s="15" t="s">
        <v>74</v>
      </c>
      <c r="U16" s="15" t="s">
        <v>373</v>
      </c>
      <c r="V16" s="15" t="s">
        <v>188</v>
      </c>
      <c r="W16" s="15" t="s">
        <v>257</v>
      </c>
      <c r="X16" s="15" t="s">
        <v>210</v>
      </c>
      <c r="Y16" s="15" t="s">
        <v>143</v>
      </c>
      <c r="Z16" s="15" t="s">
        <v>105</v>
      </c>
      <c r="AA16" s="15" t="s">
        <v>40</v>
      </c>
      <c r="AB16" s="15" t="s">
        <v>210</v>
      </c>
      <c r="AC16" s="15" t="s">
        <v>305</v>
      </c>
      <c r="AD16" s="15" t="s">
        <v>189</v>
      </c>
      <c r="AE16" s="15" t="s">
        <v>218</v>
      </c>
      <c r="AF16" s="15" t="s">
        <v>436</v>
      </c>
      <c r="AG16" s="15" t="s">
        <v>334</v>
      </c>
      <c r="AH16" s="15" t="s">
        <v>49</v>
      </c>
      <c r="AI16" s="15" t="s">
        <v>198</v>
      </c>
      <c r="AJ16" s="15" t="s">
        <v>21</v>
      </c>
    </row>
    <row r="17" spans="1:36" ht="19.95" customHeight="1" x14ac:dyDescent="0.35">
      <c r="A17" s="16" t="s">
        <v>395</v>
      </c>
      <c r="B17" s="17" t="s">
        <v>155</v>
      </c>
      <c r="C17" s="17" t="s">
        <v>284</v>
      </c>
      <c r="D17" s="17" t="s">
        <v>262</v>
      </c>
      <c r="E17" s="17" t="s">
        <v>121</v>
      </c>
      <c r="F17" s="17" t="s">
        <v>282</v>
      </c>
      <c r="G17" s="17" t="s">
        <v>310</v>
      </c>
      <c r="H17" s="17" t="s">
        <v>154</v>
      </c>
      <c r="I17" s="17" t="s">
        <v>283</v>
      </c>
      <c r="J17" s="17" t="s">
        <v>282</v>
      </c>
      <c r="K17" s="17" t="s">
        <v>276</v>
      </c>
      <c r="L17" s="17" t="s">
        <v>289</v>
      </c>
      <c r="M17" s="17" t="s">
        <v>310</v>
      </c>
      <c r="N17" s="17" t="s">
        <v>261</v>
      </c>
      <c r="O17" s="17" t="s">
        <v>312</v>
      </c>
      <c r="P17" s="17" t="s">
        <v>312</v>
      </c>
      <c r="Q17" s="17" t="s">
        <v>115</v>
      </c>
      <c r="R17" s="17" t="s">
        <v>149</v>
      </c>
      <c r="S17" s="17" t="s">
        <v>315</v>
      </c>
      <c r="T17" s="17" t="s">
        <v>118</v>
      </c>
      <c r="U17" s="17" t="s">
        <v>128</v>
      </c>
      <c r="V17" s="17" t="s">
        <v>120</v>
      </c>
      <c r="W17" s="17" t="s">
        <v>437</v>
      </c>
      <c r="X17" s="17" t="s">
        <v>262</v>
      </c>
      <c r="Y17" s="17" t="s">
        <v>115</v>
      </c>
      <c r="Z17" s="17" t="s">
        <v>116</v>
      </c>
      <c r="AA17" s="17" t="s">
        <v>260</v>
      </c>
      <c r="AB17" s="17" t="s">
        <v>111</v>
      </c>
      <c r="AC17" s="17" t="s">
        <v>116</v>
      </c>
      <c r="AD17" s="17" t="s">
        <v>171</v>
      </c>
      <c r="AE17" s="17" t="s">
        <v>270</v>
      </c>
      <c r="AF17" s="17" t="s">
        <v>274</v>
      </c>
      <c r="AG17" s="17" t="s">
        <v>150</v>
      </c>
      <c r="AH17" s="17" t="s">
        <v>147</v>
      </c>
      <c r="AI17" s="17" t="s">
        <v>121</v>
      </c>
      <c r="AJ17" s="17" t="s">
        <v>438</v>
      </c>
    </row>
    <row r="18" spans="1:36" ht="19.95" customHeight="1" x14ac:dyDescent="0.35">
      <c r="A18" s="14" t="s">
        <v>290</v>
      </c>
      <c r="B18" s="15" t="s">
        <v>101</v>
      </c>
      <c r="C18" s="15" t="s">
        <v>218</v>
      </c>
      <c r="D18" s="15" t="s">
        <v>105</v>
      </c>
      <c r="E18" s="15" t="s">
        <v>105</v>
      </c>
      <c r="F18" s="15" t="s">
        <v>103</v>
      </c>
      <c r="G18" s="15" t="s">
        <v>164</v>
      </c>
      <c r="H18" s="15" t="s">
        <v>103</v>
      </c>
      <c r="I18" s="15" t="s">
        <v>104</v>
      </c>
      <c r="J18" s="15" t="s">
        <v>103</v>
      </c>
      <c r="K18" s="15" t="s">
        <v>206</v>
      </c>
      <c r="L18" s="15" t="s">
        <v>104</v>
      </c>
      <c r="M18" s="15" t="s">
        <v>103</v>
      </c>
      <c r="N18" s="15" t="s">
        <v>206</v>
      </c>
      <c r="O18" s="15" t="s">
        <v>100</v>
      </c>
      <c r="P18" s="15" t="s">
        <v>105</v>
      </c>
      <c r="Q18" s="15" t="s">
        <v>105</v>
      </c>
      <c r="R18" s="15" t="s">
        <v>100</v>
      </c>
      <c r="S18" s="15" t="s">
        <v>100</v>
      </c>
      <c r="T18" s="15" t="s">
        <v>103</v>
      </c>
      <c r="U18" s="15" t="s">
        <v>105</v>
      </c>
      <c r="V18" s="15" t="s">
        <v>100</v>
      </c>
      <c r="W18" s="15" t="s">
        <v>100</v>
      </c>
      <c r="X18" s="15" t="s">
        <v>105</v>
      </c>
      <c r="Y18" s="15" t="s">
        <v>100</v>
      </c>
      <c r="Z18" s="15" t="s">
        <v>100</v>
      </c>
      <c r="AA18" s="15" t="s">
        <v>100</v>
      </c>
      <c r="AB18" s="15" t="s">
        <v>102</v>
      </c>
      <c r="AC18" s="15" t="s">
        <v>103</v>
      </c>
      <c r="AD18" s="15" t="s">
        <v>105</v>
      </c>
      <c r="AE18" s="15" t="s">
        <v>102</v>
      </c>
      <c r="AF18" s="15" t="s">
        <v>105</v>
      </c>
      <c r="AG18" s="15" t="s">
        <v>103</v>
      </c>
      <c r="AH18" s="15" t="s">
        <v>143</v>
      </c>
      <c r="AI18" s="15" t="s">
        <v>100</v>
      </c>
      <c r="AJ18" s="15" t="s">
        <v>102</v>
      </c>
    </row>
    <row r="19" spans="1:36" ht="19.95" customHeight="1" x14ac:dyDescent="0.35">
      <c r="A19" s="16" t="s">
        <v>294</v>
      </c>
      <c r="B19" s="20">
        <v>0.02</v>
      </c>
      <c r="C19" s="17" t="s">
        <v>174</v>
      </c>
      <c r="D19" s="17" t="s">
        <v>123</v>
      </c>
      <c r="E19" s="17" t="s">
        <v>175</v>
      </c>
      <c r="F19" s="17" t="s">
        <v>123</v>
      </c>
      <c r="G19" s="17" t="s">
        <v>127</v>
      </c>
      <c r="H19" s="17" t="s">
        <v>123</v>
      </c>
      <c r="I19" s="17" t="s">
        <v>174</v>
      </c>
      <c r="J19" s="17" t="s">
        <v>123</v>
      </c>
      <c r="K19" s="17" t="s">
        <v>174</v>
      </c>
      <c r="L19" s="17" t="s">
        <v>175</v>
      </c>
      <c r="M19" s="17" t="s">
        <v>123</v>
      </c>
      <c r="N19" s="17" t="s">
        <v>127</v>
      </c>
      <c r="O19" s="17" t="s">
        <v>123</v>
      </c>
      <c r="P19" s="17" t="s">
        <v>175</v>
      </c>
      <c r="Q19" s="17" t="s">
        <v>175</v>
      </c>
      <c r="R19" s="17" t="s">
        <v>123</v>
      </c>
      <c r="S19" s="17" t="s">
        <v>123</v>
      </c>
      <c r="T19" s="17" t="s">
        <v>175</v>
      </c>
      <c r="U19" s="17" t="s">
        <v>174</v>
      </c>
      <c r="V19" s="17" t="s">
        <v>123</v>
      </c>
      <c r="W19" s="17" t="s">
        <v>123</v>
      </c>
      <c r="X19" s="17" t="s">
        <v>130</v>
      </c>
      <c r="Y19" s="17" t="s">
        <v>123</v>
      </c>
      <c r="Z19" s="17" t="s">
        <v>174</v>
      </c>
      <c r="AA19" s="17" t="s">
        <v>123</v>
      </c>
      <c r="AB19" s="17" t="s">
        <v>150</v>
      </c>
      <c r="AC19" s="17" t="s">
        <v>123</v>
      </c>
      <c r="AD19" s="17" t="s">
        <v>175</v>
      </c>
      <c r="AE19" s="17" t="s">
        <v>176</v>
      </c>
      <c r="AF19" s="17" t="s">
        <v>123</v>
      </c>
      <c r="AG19" s="17" t="s">
        <v>123</v>
      </c>
      <c r="AH19" s="17" t="s">
        <v>174</v>
      </c>
      <c r="AI19" s="17" t="s">
        <v>123</v>
      </c>
      <c r="AJ19" s="17" t="s">
        <v>174</v>
      </c>
    </row>
    <row r="20" spans="1:36" x14ac:dyDescent="0.3">
      <c r="B20" s="3">
        <f>((B9)+(B11)+(B13)+(B15)+(B17)+(B19))</f>
        <v>1</v>
      </c>
      <c r="D20" s="3"/>
      <c r="AD20" s="3"/>
      <c r="AE20" s="3"/>
      <c r="AF20" s="3"/>
    </row>
  </sheetData>
  <sheetProtection algorithmName="SHA-512" hashValue="dRgIoFCHlvWihyq9nBqENW5A145q9QISoZFKiHBNKzsvHW3+auHidS1brd1CuGwNvoBmIOUrLS6G4hQYh4EYFw==" saltValue="xO9FUqds1RhtEUhJfcVVjQ==" spinCount="100000" sheet="1" objects="1" scenarios="1"/>
  <mergeCells count="9">
    <mergeCell ref="M4:Q4"/>
    <mergeCell ref="R4:AB4"/>
    <mergeCell ref="AC4:AF4"/>
    <mergeCell ref="AG4:AJ4"/>
    <mergeCell ref="B2:F2"/>
    <mergeCell ref="A3:E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AJ20"/>
  <sheetViews>
    <sheetView showGridLines="0" workbookViewId="0"/>
  </sheetViews>
  <sheetFormatPr defaultColWidth="10.88671875" defaultRowHeight="14.4" x14ac:dyDescent="0.3"/>
  <cols>
    <col min="1" max="1" width="56.664062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79.8" customHeight="1" x14ac:dyDescent="0.3">
      <c r="A3" s="94" t="s">
        <v>694</v>
      </c>
      <c r="B3" s="94"/>
      <c r="C3" s="94"/>
      <c r="D3" s="94"/>
      <c r="E3" s="94"/>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0.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382</v>
      </c>
      <c r="C7" s="17" t="s">
        <v>383</v>
      </c>
      <c r="D7" s="17" t="s">
        <v>405</v>
      </c>
      <c r="E7" s="17" t="s">
        <v>25</v>
      </c>
      <c r="F7" s="17" t="s">
        <v>55</v>
      </c>
      <c r="G7" s="17" t="s">
        <v>56</v>
      </c>
      <c r="H7" s="17" t="s">
        <v>57</v>
      </c>
      <c r="I7" s="17" t="s">
        <v>407</v>
      </c>
      <c r="J7" s="17" t="s">
        <v>59</v>
      </c>
      <c r="K7" s="17" t="s">
        <v>19</v>
      </c>
      <c r="L7" s="17" t="s">
        <v>431</v>
      </c>
      <c r="M7" s="17" t="s">
        <v>62</v>
      </c>
      <c r="N7" s="17" t="s">
        <v>63</v>
      </c>
      <c r="O7" s="17" t="s">
        <v>422</v>
      </c>
      <c r="P7" s="17" t="s">
        <v>65</v>
      </c>
      <c r="Q7" s="17" t="s">
        <v>364</v>
      </c>
      <c r="R7" s="17" t="s">
        <v>408</v>
      </c>
      <c r="S7" s="17" t="s">
        <v>439</v>
      </c>
      <c r="T7" s="17" t="s">
        <v>69</v>
      </c>
      <c r="U7" s="17" t="s">
        <v>70</v>
      </c>
      <c r="V7" s="17" t="s">
        <v>71</v>
      </c>
      <c r="W7" s="17" t="s">
        <v>136</v>
      </c>
      <c r="X7" s="17" t="s">
        <v>167</v>
      </c>
      <c r="Y7" s="17" t="s">
        <v>205</v>
      </c>
      <c r="Z7" s="17" t="s">
        <v>101</v>
      </c>
      <c r="AA7" s="17" t="s">
        <v>279</v>
      </c>
      <c r="AB7" s="17" t="s">
        <v>179</v>
      </c>
      <c r="AC7" s="17" t="s">
        <v>440</v>
      </c>
      <c r="AD7" s="17" t="s">
        <v>78</v>
      </c>
      <c r="AE7" s="17" t="s">
        <v>134</v>
      </c>
      <c r="AF7" s="17" t="s">
        <v>409</v>
      </c>
      <c r="AG7" s="17" t="s">
        <v>410</v>
      </c>
      <c r="AH7" s="17" t="s">
        <v>416</v>
      </c>
      <c r="AI7" s="17" t="s">
        <v>83</v>
      </c>
      <c r="AJ7" s="17" t="s">
        <v>393</v>
      </c>
    </row>
    <row r="8" spans="1:36" ht="19.95" customHeight="1" x14ac:dyDescent="0.35">
      <c r="A8" s="14" t="s">
        <v>181</v>
      </c>
      <c r="B8" s="15" t="s">
        <v>91</v>
      </c>
      <c r="C8" s="15" t="s">
        <v>83</v>
      </c>
      <c r="D8" s="15" t="s">
        <v>188</v>
      </c>
      <c r="E8" s="15" t="s">
        <v>73</v>
      </c>
      <c r="F8" s="15" t="s">
        <v>105</v>
      </c>
      <c r="G8" s="15" t="s">
        <v>198</v>
      </c>
      <c r="H8" s="15" t="s">
        <v>104</v>
      </c>
      <c r="I8" s="15" t="s">
        <v>162</v>
      </c>
      <c r="J8" s="15" t="s">
        <v>83</v>
      </c>
      <c r="K8" s="15" t="s">
        <v>218</v>
      </c>
      <c r="L8" s="15" t="s">
        <v>83</v>
      </c>
      <c r="M8" s="15" t="s">
        <v>198</v>
      </c>
      <c r="N8" s="15" t="s">
        <v>218</v>
      </c>
      <c r="O8" s="15" t="s">
        <v>104</v>
      </c>
      <c r="P8" s="15" t="s">
        <v>218</v>
      </c>
      <c r="Q8" s="15" t="s">
        <v>218</v>
      </c>
      <c r="R8" s="15" t="s">
        <v>105</v>
      </c>
      <c r="S8" s="15" t="s">
        <v>198</v>
      </c>
      <c r="T8" s="15" t="s">
        <v>103</v>
      </c>
      <c r="U8" s="15" t="s">
        <v>39</v>
      </c>
      <c r="V8" s="15" t="s">
        <v>102</v>
      </c>
      <c r="W8" s="15" t="s">
        <v>103</v>
      </c>
      <c r="X8" s="15" t="s">
        <v>100</v>
      </c>
      <c r="Y8" s="15" t="s">
        <v>103</v>
      </c>
      <c r="Z8" s="15" t="s">
        <v>100</v>
      </c>
      <c r="AA8" s="15" t="s">
        <v>100</v>
      </c>
      <c r="AB8" s="15" t="s">
        <v>103</v>
      </c>
      <c r="AC8" s="15" t="s">
        <v>210</v>
      </c>
      <c r="AD8" s="15" t="s">
        <v>103</v>
      </c>
      <c r="AE8" s="15" t="s">
        <v>103</v>
      </c>
      <c r="AF8" s="15" t="s">
        <v>79</v>
      </c>
      <c r="AG8" s="15" t="s">
        <v>218</v>
      </c>
      <c r="AH8" s="15" t="s">
        <v>198</v>
      </c>
      <c r="AI8" s="15" t="s">
        <v>100</v>
      </c>
      <c r="AJ8" s="15" t="s">
        <v>39</v>
      </c>
    </row>
    <row r="9" spans="1:36" ht="19.95" customHeight="1" x14ac:dyDescent="0.35">
      <c r="A9" s="16" t="s">
        <v>404</v>
      </c>
      <c r="B9" s="17" t="s">
        <v>172</v>
      </c>
      <c r="C9" s="17" t="s">
        <v>127</v>
      </c>
      <c r="D9" s="17" t="s">
        <v>153</v>
      </c>
      <c r="E9" s="17" t="s">
        <v>125</v>
      </c>
      <c r="F9" s="17" t="s">
        <v>175</v>
      </c>
      <c r="G9" s="17" t="s">
        <v>127</v>
      </c>
      <c r="H9" s="17" t="s">
        <v>174</v>
      </c>
      <c r="I9" s="17" t="s">
        <v>125</v>
      </c>
      <c r="J9" s="17" t="s">
        <v>127</v>
      </c>
      <c r="K9" s="17" t="s">
        <v>174</v>
      </c>
      <c r="L9" s="17" t="s">
        <v>125</v>
      </c>
      <c r="M9" s="17" t="s">
        <v>127</v>
      </c>
      <c r="N9" s="17" t="s">
        <v>172</v>
      </c>
      <c r="O9" s="17" t="s">
        <v>174</v>
      </c>
      <c r="P9" s="17" t="s">
        <v>172</v>
      </c>
      <c r="Q9" s="17" t="s">
        <v>125</v>
      </c>
      <c r="R9" s="17" t="s">
        <v>175</v>
      </c>
      <c r="S9" s="17" t="s">
        <v>174</v>
      </c>
      <c r="T9" s="17" t="s">
        <v>123</v>
      </c>
      <c r="U9" s="17" t="s">
        <v>129</v>
      </c>
      <c r="V9" s="17" t="s">
        <v>124</v>
      </c>
      <c r="W9" s="17" t="s">
        <v>175</v>
      </c>
      <c r="X9" s="17" t="s">
        <v>123</v>
      </c>
      <c r="Y9" s="17" t="s">
        <v>153</v>
      </c>
      <c r="Z9" s="17" t="s">
        <v>123</v>
      </c>
      <c r="AA9" s="17" t="s">
        <v>123</v>
      </c>
      <c r="AB9" s="17" t="s">
        <v>175</v>
      </c>
      <c r="AC9" s="17" t="s">
        <v>174</v>
      </c>
      <c r="AD9" s="17" t="s">
        <v>123</v>
      </c>
      <c r="AE9" s="17" t="s">
        <v>174</v>
      </c>
      <c r="AF9" s="17" t="s">
        <v>125</v>
      </c>
      <c r="AG9" s="17" t="s">
        <v>127</v>
      </c>
      <c r="AH9" s="17" t="s">
        <v>174</v>
      </c>
      <c r="AI9" s="17" t="s">
        <v>172</v>
      </c>
      <c r="AJ9" s="17" t="s">
        <v>153</v>
      </c>
    </row>
    <row r="10" spans="1:36" ht="19.95" customHeight="1" x14ac:dyDescent="0.35">
      <c r="A10" s="14" t="s">
        <v>298</v>
      </c>
      <c r="B10" s="15" t="s">
        <v>444</v>
      </c>
      <c r="C10" s="15" t="s">
        <v>37</v>
      </c>
      <c r="D10" s="15" t="s">
        <v>66</v>
      </c>
      <c r="E10" s="15" t="s">
        <v>299</v>
      </c>
      <c r="F10" s="15" t="s">
        <v>367</v>
      </c>
      <c r="G10" s="15" t="s">
        <v>160</v>
      </c>
      <c r="H10" s="15" t="s">
        <v>372</v>
      </c>
      <c r="I10" s="15" t="s">
        <v>367</v>
      </c>
      <c r="J10" s="15" t="s">
        <v>156</v>
      </c>
      <c r="K10" s="15" t="s">
        <v>36</v>
      </c>
      <c r="L10" s="15" t="s">
        <v>334</v>
      </c>
      <c r="M10" s="15" t="s">
        <v>306</v>
      </c>
      <c r="N10" s="15" t="s">
        <v>180</v>
      </c>
      <c r="O10" s="15" t="s">
        <v>38</v>
      </c>
      <c r="P10" s="15" t="s">
        <v>240</v>
      </c>
      <c r="Q10" s="15" t="s">
        <v>49</v>
      </c>
      <c r="R10" s="15" t="s">
        <v>180</v>
      </c>
      <c r="S10" s="15" t="s">
        <v>97</v>
      </c>
      <c r="T10" s="15" t="s">
        <v>329</v>
      </c>
      <c r="U10" s="15" t="s">
        <v>178</v>
      </c>
      <c r="V10" s="15" t="s">
        <v>91</v>
      </c>
      <c r="W10" s="15" t="s">
        <v>40</v>
      </c>
      <c r="X10" s="15" t="s">
        <v>103</v>
      </c>
      <c r="Y10" s="15" t="s">
        <v>198</v>
      </c>
      <c r="Z10" s="15" t="s">
        <v>102</v>
      </c>
      <c r="AA10" s="15" t="s">
        <v>104</v>
      </c>
      <c r="AB10" s="15" t="s">
        <v>210</v>
      </c>
      <c r="AC10" s="15" t="s">
        <v>70</v>
      </c>
      <c r="AD10" s="15" t="s">
        <v>160</v>
      </c>
      <c r="AE10" s="15" t="s">
        <v>102</v>
      </c>
      <c r="AF10" s="15" t="s">
        <v>278</v>
      </c>
      <c r="AG10" s="15" t="s">
        <v>403</v>
      </c>
      <c r="AH10" s="15" t="s">
        <v>135</v>
      </c>
      <c r="AI10" s="15" t="s">
        <v>143</v>
      </c>
      <c r="AJ10" s="15" t="s">
        <v>325</v>
      </c>
    </row>
    <row r="11" spans="1:36" ht="19.95" customHeight="1" x14ac:dyDescent="0.35">
      <c r="A11" s="16" t="s">
        <v>399</v>
      </c>
      <c r="B11" s="17" t="s">
        <v>112</v>
      </c>
      <c r="C11" s="17" t="s">
        <v>115</v>
      </c>
      <c r="D11" s="17" t="s">
        <v>283</v>
      </c>
      <c r="E11" s="17" t="s">
        <v>112</v>
      </c>
      <c r="F11" s="17" t="s">
        <v>194</v>
      </c>
      <c r="G11" s="17" t="s">
        <v>111</v>
      </c>
      <c r="H11" s="17" t="s">
        <v>111</v>
      </c>
      <c r="I11" s="17" t="s">
        <v>119</v>
      </c>
      <c r="J11" s="17" t="s">
        <v>284</v>
      </c>
      <c r="K11" s="17" t="s">
        <v>110</v>
      </c>
      <c r="L11" s="17" t="s">
        <v>194</v>
      </c>
      <c r="M11" s="17" t="s">
        <v>112</v>
      </c>
      <c r="N11" s="17" t="s">
        <v>194</v>
      </c>
      <c r="O11" s="17" t="s">
        <v>110</v>
      </c>
      <c r="P11" s="17" t="s">
        <v>119</v>
      </c>
      <c r="Q11" s="17" t="s">
        <v>120</v>
      </c>
      <c r="R11" s="17" t="s">
        <v>111</v>
      </c>
      <c r="S11" s="17" t="s">
        <v>148</v>
      </c>
      <c r="T11" s="17" t="s">
        <v>282</v>
      </c>
      <c r="U11" s="17" t="s">
        <v>154</v>
      </c>
      <c r="V11" s="17" t="s">
        <v>154</v>
      </c>
      <c r="W11" s="17" t="s">
        <v>117</v>
      </c>
      <c r="X11" s="17" t="s">
        <v>153</v>
      </c>
      <c r="Y11" s="17" t="s">
        <v>194</v>
      </c>
      <c r="Z11" s="17" t="s">
        <v>193</v>
      </c>
      <c r="AA11" s="17" t="s">
        <v>149</v>
      </c>
      <c r="AB11" s="17" t="s">
        <v>115</v>
      </c>
      <c r="AC11" s="17" t="s">
        <v>119</v>
      </c>
      <c r="AD11" s="17" t="s">
        <v>112</v>
      </c>
      <c r="AE11" s="17" t="s">
        <v>115</v>
      </c>
      <c r="AF11" s="17" t="s">
        <v>111</v>
      </c>
      <c r="AG11" s="17" t="s">
        <v>283</v>
      </c>
      <c r="AH11" s="17" t="s">
        <v>283</v>
      </c>
      <c r="AI11" s="17" t="s">
        <v>120</v>
      </c>
      <c r="AJ11" s="17" t="s">
        <v>115</v>
      </c>
    </row>
    <row r="12" spans="1:36" ht="19.95" customHeight="1" x14ac:dyDescent="0.35">
      <c r="A12" s="14" t="s">
        <v>161</v>
      </c>
      <c r="B12" s="15" t="s">
        <v>30</v>
      </c>
      <c r="C12" s="15" t="s">
        <v>441</v>
      </c>
      <c r="D12" s="15" t="s">
        <v>333</v>
      </c>
      <c r="E12" s="15" t="s">
        <v>72</v>
      </c>
      <c r="F12" s="15" t="s">
        <v>229</v>
      </c>
      <c r="G12" s="15" t="s">
        <v>97</v>
      </c>
      <c r="H12" s="15" t="s">
        <v>133</v>
      </c>
      <c r="I12" s="15" t="s">
        <v>245</v>
      </c>
      <c r="J12" s="15" t="s">
        <v>132</v>
      </c>
      <c r="K12" s="15" t="s">
        <v>33</v>
      </c>
      <c r="L12" s="15" t="s">
        <v>299</v>
      </c>
      <c r="M12" s="15" t="s">
        <v>242</v>
      </c>
      <c r="N12" s="15" t="s">
        <v>334</v>
      </c>
      <c r="O12" s="15" t="s">
        <v>372</v>
      </c>
      <c r="P12" s="15" t="s">
        <v>72</v>
      </c>
      <c r="Q12" s="15" t="s">
        <v>38</v>
      </c>
      <c r="R12" s="15" t="s">
        <v>131</v>
      </c>
      <c r="S12" s="15" t="s">
        <v>182</v>
      </c>
      <c r="T12" s="15" t="s">
        <v>92</v>
      </c>
      <c r="U12" s="15" t="s">
        <v>279</v>
      </c>
      <c r="V12" s="15" t="s">
        <v>279</v>
      </c>
      <c r="W12" s="15" t="s">
        <v>189</v>
      </c>
      <c r="X12" s="15" t="s">
        <v>74</v>
      </c>
      <c r="Y12" s="15" t="s">
        <v>143</v>
      </c>
      <c r="Z12" s="15" t="s">
        <v>104</v>
      </c>
      <c r="AA12" s="15" t="s">
        <v>140</v>
      </c>
      <c r="AB12" s="15" t="s">
        <v>143</v>
      </c>
      <c r="AC12" s="15" t="s">
        <v>249</v>
      </c>
      <c r="AD12" s="15" t="s">
        <v>305</v>
      </c>
      <c r="AE12" s="15" t="s">
        <v>198</v>
      </c>
      <c r="AF12" s="15" t="s">
        <v>442</v>
      </c>
      <c r="AG12" s="15" t="s">
        <v>168</v>
      </c>
      <c r="AH12" s="15" t="s">
        <v>196</v>
      </c>
      <c r="AI12" s="15" t="s">
        <v>104</v>
      </c>
      <c r="AJ12" s="15" t="s">
        <v>443</v>
      </c>
    </row>
    <row r="13" spans="1:36" ht="19.95" customHeight="1" x14ac:dyDescent="0.35">
      <c r="A13" s="16" t="s">
        <v>402</v>
      </c>
      <c r="B13" s="17" t="s">
        <v>283</v>
      </c>
      <c r="C13" s="17" t="s">
        <v>194</v>
      </c>
      <c r="D13" s="17" t="s">
        <v>119</v>
      </c>
      <c r="E13" s="17" t="s">
        <v>283</v>
      </c>
      <c r="F13" s="17" t="s">
        <v>111</v>
      </c>
      <c r="G13" s="17" t="s">
        <v>111</v>
      </c>
      <c r="H13" s="17" t="s">
        <v>270</v>
      </c>
      <c r="I13" s="17" t="s">
        <v>285</v>
      </c>
      <c r="J13" s="17" t="s">
        <v>111</v>
      </c>
      <c r="K13" s="17" t="s">
        <v>284</v>
      </c>
      <c r="L13" s="17" t="s">
        <v>270</v>
      </c>
      <c r="M13" s="17" t="s">
        <v>154</v>
      </c>
      <c r="N13" s="17" t="s">
        <v>112</v>
      </c>
      <c r="O13" s="17" t="s">
        <v>111</v>
      </c>
      <c r="P13" s="17" t="s">
        <v>119</v>
      </c>
      <c r="Q13" s="17" t="s">
        <v>148</v>
      </c>
      <c r="R13" s="17" t="s">
        <v>194</v>
      </c>
      <c r="S13" s="17" t="s">
        <v>285</v>
      </c>
      <c r="T13" s="17" t="s">
        <v>119</v>
      </c>
      <c r="U13" s="17" t="s">
        <v>110</v>
      </c>
      <c r="V13" s="17" t="s">
        <v>270</v>
      </c>
      <c r="W13" s="17" t="s">
        <v>148</v>
      </c>
      <c r="X13" s="17" t="s">
        <v>260</v>
      </c>
      <c r="Y13" s="17" t="s">
        <v>185</v>
      </c>
      <c r="Z13" s="17" t="s">
        <v>148</v>
      </c>
      <c r="AA13" s="17" t="s">
        <v>273</v>
      </c>
      <c r="AB13" s="17" t="s">
        <v>151</v>
      </c>
      <c r="AC13" s="17" t="s">
        <v>194</v>
      </c>
      <c r="AD13" s="17" t="s">
        <v>270</v>
      </c>
      <c r="AE13" s="17" t="s">
        <v>129</v>
      </c>
      <c r="AF13" s="17" t="s">
        <v>283</v>
      </c>
      <c r="AG13" s="17" t="s">
        <v>112</v>
      </c>
      <c r="AH13" s="17" t="s">
        <v>119</v>
      </c>
      <c r="AI13" s="17" t="s">
        <v>113</v>
      </c>
      <c r="AJ13" s="17" t="s">
        <v>119</v>
      </c>
    </row>
    <row r="14" spans="1:36" ht="19.95" customHeight="1" x14ac:dyDescent="0.35">
      <c r="A14" s="14" t="s">
        <v>188</v>
      </c>
      <c r="B14" s="15" t="s">
        <v>445</v>
      </c>
      <c r="C14" s="15" t="s">
        <v>35</v>
      </c>
      <c r="D14" s="15" t="s">
        <v>298</v>
      </c>
      <c r="E14" s="15" t="s">
        <v>97</v>
      </c>
      <c r="F14" s="15" t="s">
        <v>367</v>
      </c>
      <c r="G14" s="15" t="s">
        <v>179</v>
      </c>
      <c r="H14" s="15" t="s">
        <v>91</v>
      </c>
      <c r="I14" s="15" t="s">
        <v>38</v>
      </c>
      <c r="J14" s="15" t="s">
        <v>317</v>
      </c>
      <c r="K14" s="15" t="s">
        <v>254</v>
      </c>
      <c r="L14" s="15" t="s">
        <v>292</v>
      </c>
      <c r="M14" s="15" t="s">
        <v>95</v>
      </c>
      <c r="N14" s="15" t="s">
        <v>49</v>
      </c>
      <c r="O14" s="15" t="s">
        <v>91</v>
      </c>
      <c r="P14" s="15" t="s">
        <v>246</v>
      </c>
      <c r="Q14" s="15" t="s">
        <v>97</v>
      </c>
      <c r="R14" s="15" t="s">
        <v>298</v>
      </c>
      <c r="S14" s="15" t="s">
        <v>204</v>
      </c>
      <c r="T14" s="15" t="s">
        <v>179</v>
      </c>
      <c r="U14" s="15" t="s">
        <v>40</v>
      </c>
      <c r="V14" s="15" t="s">
        <v>210</v>
      </c>
      <c r="W14" s="15" t="s">
        <v>96</v>
      </c>
      <c r="X14" s="15" t="s">
        <v>104</v>
      </c>
      <c r="Y14" s="15" t="s">
        <v>104</v>
      </c>
      <c r="Z14" s="15" t="s">
        <v>105</v>
      </c>
      <c r="AA14" s="15" t="s">
        <v>210</v>
      </c>
      <c r="AB14" s="15" t="s">
        <v>102</v>
      </c>
      <c r="AC14" s="15" t="s">
        <v>71</v>
      </c>
      <c r="AD14" s="15" t="s">
        <v>45</v>
      </c>
      <c r="AE14" s="15" t="s">
        <v>104</v>
      </c>
      <c r="AF14" s="15" t="s">
        <v>414</v>
      </c>
      <c r="AG14" s="15" t="s">
        <v>291</v>
      </c>
      <c r="AH14" s="15" t="s">
        <v>204</v>
      </c>
      <c r="AI14" s="15" t="s">
        <v>104</v>
      </c>
      <c r="AJ14" s="15" t="s">
        <v>165</v>
      </c>
    </row>
    <row r="15" spans="1:36" ht="19.95" customHeight="1" x14ac:dyDescent="0.35">
      <c r="A15" s="16" t="s">
        <v>400</v>
      </c>
      <c r="B15" s="17" t="s">
        <v>147</v>
      </c>
      <c r="C15" s="17" t="s">
        <v>194</v>
      </c>
      <c r="D15" s="17" t="s">
        <v>114</v>
      </c>
      <c r="E15" s="17" t="s">
        <v>129</v>
      </c>
      <c r="F15" s="17" t="s">
        <v>194</v>
      </c>
      <c r="G15" s="17" t="s">
        <v>150</v>
      </c>
      <c r="H15" s="17" t="s">
        <v>110</v>
      </c>
      <c r="I15" s="17" t="s">
        <v>150</v>
      </c>
      <c r="J15" s="17" t="s">
        <v>147</v>
      </c>
      <c r="K15" s="17" t="s">
        <v>148</v>
      </c>
      <c r="L15" s="17" t="s">
        <v>129</v>
      </c>
      <c r="M15" s="17" t="s">
        <v>117</v>
      </c>
      <c r="N15" s="17" t="s">
        <v>150</v>
      </c>
      <c r="O15" s="17" t="s">
        <v>110</v>
      </c>
      <c r="P15" s="17" t="s">
        <v>113</v>
      </c>
      <c r="Q15" s="17" t="s">
        <v>194</v>
      </c>
      <c r="R15" s="17" t="s">
        <v>120</v>
      </c>
      <c r="S15" s="17" t="s">
        <v>185</v>
      </c>
      <c r="T15" s="17" t="s">
        <v>115</v>
      </c>
      <c r="U15" s="17" t="s">
        <v>171</v>
      </c>
      <c r="V15" s="17" t="s">
        <v>151</v>
      </c>
      <c r="W15" s="17" t="s">
        <v>110</v>
      </c>
      <c r="X15" s="17" t="s">
        <v>170</v>
      </c>
      <c r="Y15" s="17" t="s">
        <v>146</v>
      </c>
      <c r="Z15" s="17" t="s">
        <v>117</v>
      </c>
      <c r="AA15" s="17" t="s">
        <v>111</v>
      </c>
      <c r="AB15" s="17" t="s">
        <v>113</v>
      </c>
      <c r="AC15" s="17" t="s">
        <v>148</v>
      </c>
      <c r="AD15" s="17" t="s">
        <v>111</v>
      </c>
      <c r="AE15" s="17" t="s">
        <v>151</v>
      </c>
      <c r="AF15" s="17" t="s">
        <v>150</v>
      </c>
      <c r="AG15" s="17" t="s">
        <v>148</v>
      </c>
      <c r="AH15" s="17" t="s">
        <v>185</v>
      </c>
      <c r="AI15" s="17" t="s">
        <v>147</v>
      </c>
      <c r="AJ15" s="17" t="s">
        <v>185</v>
      </c>
    </row>
    <row r="16" spans="1:36" ht="19.95" customHeight="1" x14ac:dyDescent="0.35">
      <c r="A16" s="14" t="s">
        <v>100</v>
      </c>
      <c r="B16" s="15" t="s">
        <v>442</v>
      </c>
      <c r="C16" s="15" t="s">
        <v>329</v>
      </c>
      <c r="D16" s="15" t="s">
        <v>165</v>
      </c>
      <c r="E16" s="15" t="s">
        <v>292</v>
      </c>
      <c r="F16" s="15" t="s">
        <v>188</v>
      </c>
      <c r="G16" s="15" t="s">
        <v>108</v>
      </c>
      <c r="H16" s="15" t="s">
        <v>39</v>
      </c>
      <c r="I16" s="15" t="s">
        <v>218</v>
      </c>
      <c r="J16" s="15" t="s">
        <v>246</v>
      </c>
      <c r="K16" s="15" t="s">
        <v>90</v>
      </c>
      <c r="L16" s="15" t="s">
        <v>167</v>
      </c>
      <c r="M16" s="15" t="s">
        <v>83</v>
      </c>
      <c r="N16" s="15" t="s">
        <v>76</v>
      </c>
      <c r="O16" s="15" t="s">
        <v>187</v>
      </c>
      <c r="P16" s="15" t="s">
        <v>75</v>
      </c>
      <c r="Q16" s="15" t="s">
        <v>39</v>
      </c>
      <c r="R16" s="15" t="s">
        <v>38</v>
      </c>
      <c r="S16" s="15" t="s">
        <v>108</v>
      </c>
      <c r="T16" s="15" t="s">
        <v>102</v>
      </c>
      <c r="U16" s="15" t="s">
        <v>104</v>
      </c>
      <c r="V16" s="15" t="s">
        <v>198</v>
      </c>
      <c r="W16" s="15" t="s">
        <v>279</v>
      </c>
      <c r="X16" s="15" t="s">
        <v>164</v>
      </c>
      <c r="Y16" s="15" t="s">
        <v>198</v>
      </c>
      <c r="Z16" s="15" t="s">
        <v>100</v>
      </c>
      <c r="AA16" s="15" t="s">
        <v>105</v>
      </c>
      <c r="AB16" s="15" t="s">
        <v>104</v>
      </c>
      <c r="AC16" s="15" t="s">
        <v>97</v>
      </c>
      <c r="AD16" s="15" t="s">
        <v>162</v>
      </c>
      <c r="AE16" s="15" t="s">
        <v>105</v>
      </c>
      <c r="AF16" s="15" t="s">
        <v>298</v>
      </c>
      <c r="AG16" s="15" t="s">
        <v>246</v>
      </c>
      <c r="AH16" s="15" t="s">
        <v>41</v>
      </c>
      <c r="AI16" s="15" t="s">
        <v>143</v>
      </c>
      <c r="AJ16" s="15" t="s">
        <v>367</v>
      </c>
    </row>
    <row r="17" spans="1:36" ht="19.95" customHeight="1" x14ac:dyDescent="0.35">
      <c r="A17" s="16" t="s">
        <v>395</v>
      </c>
      <c r="B17" s="17" t="s">
        <v>170</v>
      </c>
      <c r="C17" s="17" t="s">
        <v>151</v>
      </c>
      <c r="D17" s="17" t="s">
        <v>117</v>
      </c>
      <c r="E17" s="17" t="s">
        <v>146</v>
      </c>
      <c r="F17" s="17" t="s">
        <v>171</v>
      </c>
      <c r="G17" s="17" t="s">
        <v>185</v>
      </c>
      <c r="H17" s="17" t="s">
        <v>114</v>
      </c>
      <c r="I17" s="17" t="s">
        <v>153</v>
      </c>
      <c r="J17" s="17" t="s">
        <v>114</v>
      </c>
      <c r="K17" s="17" t="s">
        <v>146</v>
      </c>
      <c r="L17" s="17" t="s">
        <v>130</v>
      </c>
      <c r="M17" s="17" t="s">
        <v>124</v>
      </c>
      <c r="N17" s="17" t="s">
        <v>114</v>
      </c>
      <c r="O17" s="17" t="s">
        <v>148</v>
      </c>
      <c r="P17" s="17" t="s">
        <v>171</v>
      </c>
      <c r="Q17" s="17" t="s">
        <v>170</v>
      </c>
      <c r="R17" s="17" t="s">
        <v>146</v>
      </c>
      <c r="S17" s="17" t="s">
        <v>129</v>
      </c>
      <c r="T17" s="17" t="s">
        <v>153</v>
      </c>
      <c r="U17" s="17" t="s">
        <v>174</v>
      </c>
      <c r="V17" s="17" t="s">
        <v>125</v>
      </c>
      <c r="W17" s="17" t="s">
        <v>282</v>
      </c>
      <c r="X17" s="17" t="s">
        <v>111</v>
      </c>
      <c r="Y17" s="17" t="s">
        <v>112</v>
      </c>
      <c r="Z17" s="17" t="s">
        <v>127</v>
      </c>
      <c r="AA17" s="17" t="s">
        <v>124</v>
      </c>
      <c r="AB17" s="17" t="s">
        <v>124</v>
      </c>
      <c r="AC17" s="17" t="s">
        <v>170</v>
      </c>
      <c r="AD17" s="17" t="s">
        <v>124</v>
      </c>
      <c r="AE17" s="17" t="s">
        <v>124</v>
      </c>
      <c r="AF17" s="17" t="s">
        <v>117</v>
      </c>
      <c r="AG17" s="17" t="s">
        <v>146</v>
      </c>
      <c r="AH17" s="17" t="s">
        <v>130</v>
      </c>
      <c r="AI17" s="17" t="s">
        <v>115</v>
      </c>
      <c r="AJ17" s="17" t="s">
        <v>114</v>
      </c>
    </row>
    <row r="18" spans="1:36" ht="19.95" customHeight="1" x14ac:dyDescent="0.35">
      <c r="A18" s="14" t="s">
        <v>290</v>
      </c>
      <c r="B18" s="15" t="s">
        <v>140</v>
      </c>
      <c r="C18" s="15" t="s">
        <v>74</v>
      </c>
      <c r="D18" s="15" t="s">
        <v>102</v>
      </c>
      <c r="E18" s="15" t="s">
        <v>206</v>
      </c>
      <c r="F18" s="15" t="s">
        <v>103</v>
      </c>
      <c r="G18" s="15" t="s">
        <v>164</v>
      </c>
      <c r="H18" s="15" t="s">
        <v>103</v>
      </c>
      <c r="I18" s="15" t="s">
        <v>105</v>
      </c>
      <c r="J18" s="15" t="s">
        <v>105</v>
      </c>
      <c r="K18" s="15" t="s">
        <v>210</v>
      </c>
      <c r="L18" s="15" t="s">
        <v>164</v>
      </c>
      <c r="M18" s="15" t="s">
        <v>198</v>
      </c>
      <c r="N18" s="15" t="s">
        <v>210</v>
      </c>
      <c r="O18" s="15" t="s">
        <v>103</v>
      </c>
      <c r="P18" s="15" t="s">
        <v>105</v>
      </c>
      <c r="Q18" s="15" t="s">
        <v>103</v>
      </c>
      <c r="R18" s="15" t="s">
        <v>100</v>
      </c>
      <c r="S18" s="15" t="s">
        <v>100</v>
      </c>
      <c r="T18" s="15" t="s">
        <v>105</v>
      </c>
      <c r="U18" s="15" t="s">
        <v>100</v>
      </c>
      <c r="V18" s="15" t="s">
        <v>100</v>
      </c>
      <c r="W18" s="15" t="s">
        <v>103</v>
      </c>
      <c r="X18" s="15" t="s">
        <v>103</v>
      </c>
      <c r="Y18" s="15" t="s">
        <v>100</v>
      </c>
      <c r="Z18" s="15" t="s">
        <v>100</v>
      </c>
      <c r="AA18" s="15" t="s">
        <v>100</v>
      </c>
      <c r="AB18" s="15" t="s">
        <v>101</v>
      </c>
      <c r="AC18" s="15" t="s">
        <v>105</v>
      </c>
      <c r="AD18" s="15" t="s">
        <v>143</v>
      </c>
      <c r="AE18" s="15" t="s">
        <v>74</v>
      </c>
      <c r="AF18" s="15" t="s">
        <v>103</v>
      </c>
      <c r="AG18" s="15" t="s">
        <v>103</v>
      </c>
      <c r="AH18" s="15" t="s">
        <v>218</v>
      </c>
      <c r="AI18" s="15" t="s">
        <v>100</v>
      </c>
      <c r="AJ18" s="15" t="s">
        <v>164</v>
      </c>
    </row>
    <row r="19" spans="1:36" ht="19.95" customHeight="1" x14ac:dyDescent="0.35">
      <c r="A19" s="16" t="s">
        <v>294</v>
      </c>
      <c r="B19" s="20">
        <v>0.01</v>
      </c>
      <c r="C19" s="17" t="s">
        <v>174</v>
      </c>
      <c r="D19" s="17" t="s">
        <v>175</v>
      </c>
      <c r="E19" s="17" t="s">
        <v>127</v>
      </c>
      <c r="F19" s="17" t="s">
        <v>175</v>
      </c>
      <c r="G19" s="17" t="s">
        <v>127</v>
      </c>
      <c r="H19" s="17" t="s">
        <v>175</v>
      </c>
      <c r="I19" s="17" t="s">
        <v>175</v>
      </c>
      <c r="J19" s="17" t="s">
        <v>123</v>
      </c>
      <c r="K19" s="17" t="s">
        <v>174</v>
      </c>
      <c r="L19" s="17" t="s">
        <v>127</v>
      </c>
      <c r="M19" s="17" t="s">
        <v>174</v>
      </c>
      <c r="N19" s="17" t="s">
        <v>172</v>
      </c>
      <c r="O19" s="17" t="s">
        <v>123</v>
      </c>
      <c r="P19" s="17" t="s">
        <v>175</v>
      </c>
      <c r="Q19" s="17" t="s">
        <v>123</v>
      </c>
      <c r="R19" s="17" t="s">
        <v>123</v>
      </c>
      <c r="S19" s="17" t="s">
        <v>123</v>
      </c>
      <c r="T19" s="17" t="s">
        <v>175</v>
      </c>
      <c r="U19" s="17" t="s">
        <v>123</v>
      </c>
      <c r="V19" s="17" t="s">
        <v>175</v>
      </c>
      <c r="W19" s="17" t="s">
        <v>175</v>
      </c>
      <c r="X19" s="17" t="s">
        <v>124</v>
      </c>
      <c r="Y19" s="17" t="s">
        <v>123</v>
      </c>
      <c r="Z19" s="17" t="s">
        <v>174</v>
      </c>
      <c r="AA19" s="17" t="s">
        <v>123</v>
      </c>
      <c r="AB19" s="17" t="s">
        <v>270</v>
      </c>
      <c r="AC19" s="17" t="s">
        <v>123</v>
      </c>
      <c r="AD19" s="17" t="s">
        <v>174</v>
      </c>
      <c r="AE19" s="17" t="s">
        <v>285</v>
      </c>
      <c r="AF19" s="17" t="s">
        <v>123</v>
      </c>
      <c r="AG19" s="17" t="s">
        <v>123</v>
      </c>
      <c r="AH19" s="17" t="s">
        <v>153</v>
      </c>
      <c r="AI19" s="17" t="s">
        <v>175</v>
      </c>
      <c r="AJ19" s="17" t="s">
        <v>175</v>
      </c>
    </row>
    <row r="20" spans="1:36" x14ac:dyDescent="0.3">
      <c r="B20" s="3">
        <f>((B9)+(B11)+(B13)+(B15)+(B17)+(B19))</f>
        <v>0.99999999999999989</v>
      </c>
      <c r="D20" s="3"/>
      <c r="AD20" s="3"/>
      <c r="AE20" s="3"/>
      <c r="AF20" s="3"/>
    </row>
  </sheetData>
  <sheetProtection algorithmName="SHA-512" hashValue="vyJNHpp87KiM5I8S3F3p/v7kFMu601aqvF/h0GOaMGU4hNl44eoAD/IDo/kA0Y5iyzgXLt+QlRGbKfLnsWQX1Q==" saltValue="dgGPVVV4DqqBys88NJLx+Q==" spinCount="100000" sheet="1" objects="1" scenarios="1"/>
  <mergeCells count="9">
    <mergeCell ref="M4:Q4"/>
    <mergeCell ref="R4:AB4"/>
    <mergeCell ref="AC4:AF4"/>
    <mergeCell ref="AG4:AJ4"/>
    <mergeCell ref="B2:F2"/>
    <mergeCell ref="A3:E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AJ20"/>
  <sheetViews>
    <sheetView showGridLines="0" workbookViewId="0"/>
  </sheetViews>
  <sheetFormatPr defaultColWidth="10.88671875" defaultRowHeight="14.4" x14ac:dyDescent="0.3"/>
  <cols>
    <col min="1" max="1" width="57.554687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79.8" customHeight="1" x14ac:dyDescent="0.3">
      <c r="A3" s="94" t="s">
        <v>689</v>
      </c>
      <c r="B3" s="94"/>
      <c r="C3" s="94"/>
      <c r="D3" s="94"/>
      <c r="E3" s="94"/>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1.8"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53</v>
      </c>
      <c r="D7" s="17" t="s">
        <v>405</v>
      </c>
      <c r="E7" s="17" t="s">
        <v>385</v>
      </c>
      <c r="F7" s="17" t="s">
        <v>421</v>
      </c>
      <c r="G7" s="17" t="s">
        <v>56</v>
      </c>
      <c r="H7" s="17" t="s">
        <v>422</v>
      </c>
      <c r="I7" s="17" t="s">
        <v>357</v>
      </c>
      <c r="J7" s="17" t="s">
        <v>59</v>
      </c>
      <c r="K7" s="17" t="s">
        <v>19</v>
      </c>
      <c r="L7" s="17" t="s">
        <v>431</v>
      </c>
      <c r="M7" s="17" t="s">
        <v>357</v>
      </c>
      <c r="N7" s="17" t="s">
        <v>386</v>
      </c>
      <c r="O7" s="17" t="s">
        <v>348</v>
      </c>
      <c r="P7" s="17" t="s">
        <v>387</v>
      </c>
      <c r="Q7" s="17" t="s">
        <v>66</v>
      </c>
      <c r="R7" s="17" t="s">
        <v>408</v>
      </c>
      <c r="S7" s="17" t="s">
        <v>68</v>
      </c>
      <c r="T7" s="17" t="s">
        <v>433</v>
      </c>
      <c r="U7" s="17" t="s">
        <v>70</v>
      </c>
      <c r="V7" s="17" t="s">
        <v>136</v>
      </c>
      <c r="W7" s="17" t="s">
        <v>240</v>
      </c>
      <c r="X7" s="17" t="s">
        <v>96</v>
      </c>
      <c r="Y7" s="17" t="s">
        <v>140</v>
      </c>
      <c r="Z7" s="17" t="s">
        <v>101</v>
      </c>
      <c r="AA7" s="17" t="s">
        <v>75</v>
      </c>
      <c r="AB7" s="17" t="s">
        <v>95</v>
      </c>
      <c r="AC7" s="17" t="s">
        <v>77</v>
      </c>
      <c r="AD7" s="17" t="s">
        <v>390</v>
      </c>
      <c r="AE7" s="17" t="s">
        <v>134</v>
      </c>
      <c r="AF7" s="17" t="s">
        <v>409</v>
      </c>
      <c r="AG7" s="17" t="s">
        <v>410</v>
      </c>
      <c r="AH7" s="17" t="s">
        <v>307</v>
      </c>
      <c r="AI7" s="17" t="s">
        <v>83</v>
      </c>
      <c r="AJ7" s="17" t="s">
        <v>84</v>
      </c>
    </row>
    <row r="8" spans="1:36" ht="19.95" customHeight="1" x14ac:dyDescent="0.35">
      <c r="A8" s="14" t="s">
        <v>181</v>
      </c>
      <c r="B8" s="15" t="s">
        <v>94</v>
      </c>
      <c r="C8" s="15" t="s">
        <v>49</v>
      </c>
      <c r="D8" s="15" t="s">
        <v>133</v>
      </c>
      <c r="E8" s="15" t="s">
        <v>95</v>
      </c>
      <c r="F8" s="15" t="s">
        <v>159</v>
      </c>
      <c r="G8" s="15" t="s">
        <v>40</v>
      </c>
      <c r="H8" s="15" t="s">
        <v>210</v>
      </c>
      <c r="I8" s="15" t="s">
        <v>96</v>
      </c>
      <c r="J8" s="15" t="s">
        <v>187</v>
      </c>
      <c r="K8" s="15" t="s">
        <v>161</v>
      </c>
      <c r="L8" s="15" t="s">
        <v>73</v>
      </c>
      <c r="M8" s="15" t="s">
        <v>79</v>
      </c>
      <c r="N8" s="15" t="s">
        <v>91</v>
      </c>
      <c r="O8" s="15" t="s">
        <v>40</v>
      </c>
      <c r="P8" s="15" t="s">
        <v>140</v>
      </c>
      <c r="Q8" s="15" t="s">
        <v>164</v>
      </c>
      <c r="R8" s="15" t="s">
        <v>100</v>
      </c>
      <c r="S8" s="15" t="s">
        <v>298</v>
      </c>
      <c r="T8" s="15" t="s">
        <v>100</v>
      </c>
      <c r="U8" s="15" t="s">
        <v>83</v>
      </c>
      <c r="V8" s="15" t="s">
        <v>104</v>
      </c>
      <c r="W8" s="15" t="s">
        <v>206</v>
      </c>
      <c r="X8" s="15" t="s">
        <v>100</v>
      </c>
      <c r="Y8" s="15" t="s">
        <v>103</v>
      </c>
      <c r="Z8" s="15" t="s">
        <v>100</v>
      </c>
      <c r="AA8" s="15" t="s">
        <v>100</v>
      </c>
      <c r="AB8" s="15" t="s">
        <v>105</v>
      </c>
      <c r="AC8" s="15" t="s">
        <v>143</v>
      </c>
      <c r="AD8" s="15" t="s">
        <v>100</v>
      </c>
      <c r="AE8" s="15" t="s">
        <v>105</v>
      </c>
      <c r="AF8" s="15" t="s">
        <v>420</v>
      </c>
      <c r="AG8" s="15" t="s">
        <v>198</v>
      </c>
      <c r="AH8" s="15" t="s">
        <v>105</v>
      </c>
      <c r="AI8" s="15" t="s">
        <v>105</v>
      </c>
      <c r="AJ8" s="15" t="s">
        <v>243</v>
      </c>
    </row>
    <row r="9" spans="1:36" ht="19.95" customHeight="1" x14ac:dyDescent="0.35">
      <c r="A9" s="16" t="s">
        <v>404</v>
      </c>
      <c r="B9" s="17" t="s">
        <v>151</v>
      </c>
      <c r="C9" s="17" t="s">
        <v>130</v>
      </c>
      <c r="D9" s="17" t="s">
        <v>151</v>
      </c>
      <c r="E9" s="17" t="s">
        <v>171</v>
      </c>
      <c r="F9" s="17" t="s">
        <v>149</v>
      </c>
      <c r="G9" s="17" t="s">
        <v>118</v>
      </c>
      <c r="H9" s="17" t="s">
        <v>125</v>
      </c>
      <c r="I9" s="17" t="s">
        <v>149</v>
      </c>
      <c r="J9" s="17" t="s">
        <v>130</v>
      </c>
      <c r="K9" s="17" t="s">
        <v>171</v>
      </c>
      <c r="L9" s="17" t="s">
        <v>124</v>
      </c>
      <c r="M9" s="17" t="s">
        <v>114</v>
      </c>
      <c r="N9" s="17" t="s">
        <v>146</v>
      </c>
      <c r="O9" s="17" t="s">
        <v>130</v>
      </c>
      <c r="P9" s="17" t="s">
        <v>125</v>
      </c>
      <c r="Q9" s="17" t="s">
        <v>172</v>
      </c>
      <c r="R9" s="17" t="s">
        <v>123</v>
      </c>
      <c r="S9" s="17" t="s">
        <v>270</v>
      </c>
      <c r="T9" s="17" t="s">
        <v>123</v>
      </c>
      <c r="U9" s="17" t="s">
        <v>149</v>
      </c>
      <c r="V9" s="17" t="s">
        <v>127</v>
      </c>
      <c r="W9" s="17" t="s">
        <v>130</v>
      </c>
      <c r="X9" s="17" t="s">
        <v>123</v>
      </c>
      <c r="Y9" s="17" t="s">
        <v>125</v>
      </c>
      <c r="Z9" s="17" t="s">
        <v>123</v>
      </c>
      <c r="AA9" s="17" t="s">
        <v>123</v>
      </c>
      <c r="AB9" s="17" t="s">
        <v>124</v>
      </c>
      <c r="AC9" s="17" t="s">
        <v>175</v>
      </c>
      <c r="AD9" s="17" t="s">
        <v>123</v>
      </c>
      <c r="AE9" s="17" t="s">
        <v>118</v>
      </c>
      <c r="AF9" s="17" t="s">
        <v>147</v>
      </c>
      <c r="AG9" s="17" t="s">
        <v>175</v>
      </c>
      <c r="AH9" s="17" t="s">
        <v>175</v>
      </c>
      <c r="AI9" s="17" t="s">
        <v>171</v>
      </c>
      <c r="AJ9" s="17" t="s">
        <v>147</v>
      </c>
    </row>
    <row r="10" spans="1:36" ht="19.95" customHeight="1" x14ac:dyDescent="0.35">
      <c r="A10" s="14" t="s">
        <v>298</v>
      </c>
      <c r="B10" s="15" t="s">
        <v>407</v>
      </c>
      <c r="C10" s="15" t="s">
        <v>71</v>
      </c>
      <c r="D10" s="15" t="s">
        <v>177</v>
      </c>
      <c r="E10" s="15" t="s">
        <v>134</v>
      </c>
      <c r="F10" s="15" t="s">
        <v>187</v>
      </c>
      <c r="G10" s="15" t="s">
        <v>376</v>
      </c>
      <c r="H10" s="15" t="s">
        <v>292</v>
      </c>
      <c r="I10" s="15" t="s">
        <v>38</v>
      </c>
      <c r="J10" s="15" t="s">
        <v>196</v>
      </c>
      <c r="K10" s="15" t="s">
        <v>414</v>
      </c>
      <c r="L10" s="15" t="s">
        <v>138</v>
      </c>
      <c r="M10" s="15" t="s">
        <v>95</v>
      </c>
      <c r="N10" s="15" t="s">
        <v>367</v>
      </c>
      <c r="O10" s="15" t="s">
        <v>162</v>
      </c>
      <c r="P10" s="15" t="s">
        <v>373</v>
      </c>
      <c r="Q10" s="15" t="s">
        <v>167</v>
      </c>
      <c r="R10" s="15" t="s">
        <v>210</v>
      </c>
      <c r="S10" s="15" t="s">
        <v>449</v>
      </c>
      <c r="T10" s="15" t="s">
        <v>218</v>
      </c>
      <c r="U10" s="15" t="s">
        <v>38</v>
      </c>
      <c r="V10" s="15" t="s">
        <v>198</v>
      </c>
      <c r="W10" s="15" t="s">
        <v>159</v>
      </c>
      <c r="X10" s="15" t="s">
        <v>100</v>
      </c>
      <c r="Y10" s="15" t="s">
        <v>105</v>
      </c>
      <c r="Z10" s="15" t="s">
        <v>100</v>
      </c>
      <c r="AA10" s="15" t="s">
        <v>102</v>
      </c>
      <c r="AB10" s="15" t="s">
        <v>103</v>
      </c>
      <c r="AC10" s="15" t="s">
        <v>140</v>
      </c>
      <c r="AD10" s="15" t="s">
        <v>218</v>
      </c>
      <c r="AE10" s="15" t="s">
        <v>104</v>
      </c>
      <c r="AF10" s="15" t="s">
        <v>388</v>
      </c>
      <c r="AG10" s="15" t="s">
        <v>167</v>
      </c>
      <c r="AH10" s="15" t="s">
        <v>159</v>
      </c>
      <c r="AI10" s="15" t="s">
        <v>104</v>
      </c>
      <c r="AJ10" s="15" t="s">
        <v>35</v>
      </c>
    </row>
    <row r="11" spans="1:36" ht="19.95" customHeight="1" x14ac:dyDescent="0.35">
      <c r="A11" s="16" t="s">
        <v>399</v>
      </c>
      <c r="B11" s="17" t="s">
        <v>150</v>
      </c>
      <c r="C11" s="17" t="s">
        <v>129</v>
      </c>
      <c r="D11" s="17" t="s">
        <v>113</v>
      </c>
      <c r="E11" s="17" t="s">
        <v>151</v>
      </c>
      <c r="F11" s="17" t="s">
        <v>129</v>
      </c>
      <c r="G11" s="17" t="s">
        <v>120</v>
      </c>
      <c r="H11" s="17" t="s">
        <v>115</v>
      </c>
      <c r="I11" s="17" t="s">
        <v>150</v>
      </c>
      <c r="J11" s="17" t="s">
        <v>117</v>
      </c>
      <c r="K11" s="17" t="s">
        <v>185</v>
      </c>
      <c r="L11" s="17" t="s">
        <v>150</v>
      </c>
      <c r="M11" s="17" t="s">
        <v>117</v>
      </c>
      <c r="N11" s="17" t="s">
        <v>115</v>
      </c>
      <c r="O11" s="17" t="s">
        <v>118</v>
      </c>
      <c r="P11" s="17" t="s">
        <v>176</v>
      </c>
      <c r="Q11" s="17" t="s">
        <v>170</v>
      </c>
      <c r="R11" s="17" t="s">
        <v>127</v>
      </c>
      <c r="S11" s="17" t="s">
        <v>310</v>
      </c>
      <c r="T11" s="17" t="s">
        <v>118</v>
      </c>
      <c r="U11" s="17" t="s">
        <v>283</v>
      </c>
      <c r="V11" s="17" t="s">
        <v>153</v>
      </c>
      <c r="W11" s="17" t="s">
        <v>120</v>
      </c>
      <c r="X11" s="17" t="s">
        <v>175</v>
      </c>
      <c r="Y11" s="17" t="s">
        <v>170</v>
      </c>
      <c r="Z11" s="17" t="s">
        <v>123</v>
      </c>
      <c r="AA11" s="17" t="s">
        <v>110</v>
      </c>
      <c r="AB11" s="17" t="s">
        <v>172</v>
      </c>
      <c r="AC11" s="17" t="s">
        <v>172</v>
      </c>
      <c r="AD11" s="17" t="s">
        <v>125</v>
      </c>
      <c r="AE11" s="17" t="s">
        <v>130</v>
      </c>
      <c r="AF11" s="17" t="s">
        <v>155</v>
      </c>
      <c r="AG11" s="17" t="s">
        <v>125</v>
      </c>
      <c r="AH11" s="17" t="s">
        <v>149</v>
      </c>
      <c r="AI11" s="17" t="s">
        <v>176</v>
      </c>
      <c r="AJ11" s="17" t="s">
        <v>270</v>
      </c>
    </row>
    <row r="12" spans="1:36" ht="19.95" customHeight="1" x14ac:dyDescent="0.35">
      <c r="A12" s="14" t="s">
        <v>161</v>
      </c>
      <c r="B12" s="15" t="s">
        <v>70</v>
      </c>
      <c r="C12" s="15" t="s">
        <v>292</v>
      </c>
      <c r="D12" s="15" t="s">
        <v>242</v>
      </c>
      <c r="E12" s="15" t="s">
        <v>197</v>
      </c>
      <c r="F12" s="15" t="s">
        <v>101</v>
      </c>
      <c r="G12" s="15" t="s">
        <v>189</v>
      </c>
      <c r="H12" s="15" t="s">
        <v>197</v>
      </c>
      <c r="I12" s="15" t="s">
        <v>235</v>
      </c>
      <c r="J12" s="15" t="s">
        <v>92</v>
      </c>
      <c r="K12" s="15" t="s">
        <v>372</v>
      </c>
      <c r="L12" s="15" t="s">
        <v>187</v>
      </c>
      <c r="M12" s="15" t="s">
        <v>167</v>
      </c>
      <c r="N12" s="15" t="s">
        <v>279</v>
      </c>
      <c r="O12" s="15" t="s">
        <v>140</v>
      </c>
      <c r="P12" s="15" t="s">
        <v>292</v>
      </c>
      <c r="Q12" s="15" t="s">
        <v>162</v>
      </c>
      <c r="R12" s="15" t="s">
        <v>73</v>
      </c>
      <c r="S12" s="15" t="s">
        <v>41</v>
      </c>
      <c r="T12" s="15" t="s">
        <v>210</v>
      </c>
      <c r="U12" s="15" t="s">
        <v>163</v>
      </c>
      <c r="V12" s="15" t="s">
        <v>102</v>
      </c>
      <c r="W12" s="15" t="s">
        <v>39</v>
      </c>
      <c r="X12" s="15" t="s">
        <v>100</v>
      </c>
      <c r="Y12" s="15" t="s">
        <v>143</v>
      </c>
      <c r="Z12" s="15" t="s">
        <v>100</v>
      </c>
      <c r="AA12" s="15" t="s">
        <v>74</v>
      </c>
      <c r="AB12" s="15" t="s">
        <v>198</v>
      </c>
      <c r="AC12" s="15" t="s">
        <v>158</v>
      </c>
      <c r="AD12" s="15" t="s">
        <v>40</v>
      </c>
      <c r="AE12" s="15" t="s">
        <v>104</v>
      </c>
      <c r="AF12" s="15" t="s">
        <v>131</v>
      </c>
      <c r="AG12" s="15" t="s">
        <v>163</v>
      </c>
      <c r="AH12" s="15" t="s">
        <v>218</v>
      </c>
      <c r="AI12" s="15" t="s">
        <v>103</v>
      </c>
      <c r="AJ12" s="15" t="s">
        <v>242</v>
      </c>
    </row>
    <row r="13" spans="1:36" ht="19.95" customHeight="1" x14ac:dyDescent="0.35">
      <c r="A13" s="16" t="s">
        <v>402</v>
      </c>
      <c r="B13" s="17" t="s">
        <v>171</v>
      </c>
      <c r="C13" s="17" t="s">
        <v>118</v>
      </c>
      <c r="D13" s="17" t="s">
        <v>146</v>
      </c>
      <c r="E13" s="17" t="s">
        <v>130</v>
      </c>
      <c r="F13" s="17" t="s">
        <v>125</v>
      </c>
      <c r="G13" s="17" t="s">
        <v>149</v>
      </c>
      <c r="H13" s="17" t="s">
        <v>116</v>
      </c>
      <c r="I13" s="17" t="s">
        <v>113</v>
      </c>
      <c r="J13" s="17" t="s">
        <v>149</v>
      </c>
      <c r="K13" s="17" t="s">
        <v>149</v>
      </c>
      <c r="L13" s="17" t="s">
        <v>116</v>
      </c>
      <c r="M13" s="17" t="s">
        <v>149</v>
      </c>
      <c r="N13" s="17" t="s">
        <v>170</v>
      </c>
      <c r="O13" s="17" t="s">
        <v>151</v>
      </c>
      <c r="P13" s="17" t="s">
        <v>146</v>
      </c>
      <c r="Q13" s="17" t="s">
        <v>118</v>
      </c>
      <c r="R13" s="17" t="s">
        <v>125</v>
      </c>
      <c r="S13" s="17" t="s">
        <v>130</v>
      </c>
      <c r="T13" s="17" t="s">
        <v>124</v>
      </c>
      <c r="U13" s="17" t="s">
        <v>110</v>
      </c>
      <c r="V13" s="17" t="s">
        <v>118</v>
      </c>
      <c r="W13" s="17" t="s">
        <v>111</v>
      </c>
      <c r="X13" s="17" t="s">
        <v>174</v>
      </c>
      <c r="Y13" s="17" t="s">
        <v>185</v>
      </c>
      <c r="Z13" s="17" t="s">
        <v>123</v>
      </c>
      <c r="AA13" s="17" t="s">
        <v>270</v>
      </c>
      <c r="AB13" s="17" t="s">
        <v>114</v>
      </c>
      <c r="AC13" s="17" t="s">
        <v>124</v>
      </c>
      <c r="AD13" s="17" t="s">
        <v>118</v>
      </c>
      <c r="AE13" s="17" t="s">
        <v>130</v>
      </c>
      <c r="AF13" s="17" t="s">
        <v>129</v>
      </c>
      <c r="AG13" s="17" t="s">
        <v>118</v>
      </c>
      <c r="AH13" s="17" t="s">
        <v>153</v>
      </c>
      <c r="AI13" s="17" t="s">
        <v>151</v>
      </c>
      <c r="AJ13" s="17" t="s">
        <v>150</v>
      </c>
    </row>
    <row r="14" spans="1:36" ht="19.95" customHeight="1" x14ac:dyDescent="0.35">
      <c r="A14" s="14" t="s">
        <v>188</v>
      </c>
      <c r="B14" s="15" t="s">
        <v>407</v>
      </c>
      <c r="C14" s="15" t="s">
        <v>450</v>
      </c>
      <c r="D14" s="15" t="s">
        <v>414</v>
      </c>
      <c r="E14" s="15" t="s">
        <v>92</v>
      </c>
      <c r="F14" s="15" t="s">
        <v>92</v>
      </c>
      <c r="G14" s="15" t="s">
        <v>188</v>
      </c>
      <c r="H14" s="15" t="s">
        <v>137</v>
      </c>
      <c r="I14" s="15" t="s">
        <v>376</v>
      </c>
      <c r="J14" s="15" t="s">
        <v>72</v>
      </c>
      <c r="K14" s="15" t="s">
        <v>161</v>
      </c>
      <c r="L14" s="15" t="s">
        <v>367</v>
      </c>
      <c r="M14" s="15" t="s">
        <v>79</v>
      </c>
      <c r="N14" s="15" t="s">
        <v>108</v>
      </c>
      <c r="O14" s="15" t="s">
        <v>95</v>
      </c>
      <c r="P14" s="15" t="s">
        <v>45</v>
      </c>
      <c r="Q14" s="15" t="s">
        <v>97</v>
      </c>
      <c r="R14" s="15" t="s">
        <v>246</v>
      </c>
      <c r="S14" s="15" t="s">
        <v>210</v>
      </c>
      <c r="T14" s="15" t="s">
        <v>161</v>
      </c>
      <c r="U14" s="15" t="s">
        <v>167</v>
      </c>
      <c r="V14" s="15" t="s">
        <v>137</v>
      </c>
      <c r="W14" s="15" t="s">
        <v>218</v>
      </c>
      <c r="X14" s="15" t="s">
        <v>104</v>
      </c>
      <c r="Y14" s="15" t="s">
        <v>143</v>
      </c>
      <c r="Z14" s="15" t="s">
        <v>164</v>
      </c>
      <c r="AA14" s="15" t="s">
        <v>164</v>
      </c>
      <c r="AB14" s="15" t="s">
        <v>103</v>
      </c>
      <c r="AC14" s="15" t="s">
        <v>358</v>
      </c>
      <c r="AD14" s="15" t="s">
        <v>306</v>
      </c>
      <c r="AE14" s="15" t="s">
        <v>103</v>
      </c>
      <c r="AF14" s="15" t="s">
        <v>235</v>
      </c>
      <c r="AG14" s="15" t="s">
        <v>36</v>
      </c>
      <c r="AH14" s="15" t="s">
        <v>229</v>
      </c>
      <c r="AI14" s="15" t="s">
        <v>104</v>
      </c>
      <c r="AJ14" s="15" t="s">
        <v>92</v>
      </c>
    </row>
    <row r="15" spans="1:36" ht="19.95" customHeight="1" x14ac:dyDescent="0.35">
      <c r="A15" s="16" t="s">
        <v>400</v>
      </c>
      <c r="B15" s="17" t="s">
        <v>150</v>
      </c>
      <c r="C15" s="17" t="s">
        <v>148</v>
      </c>
      <c r="D15" s="17" t="s">
        <v>116</v>
      </c>
      <c r="E15" s="17" t="s">
        <v>146</v>
      </c>
      <c r="F15" s="17" t="s">
        <v>185</v>
      </c>
      <c r="G15" s="17" t="s">
        <v>170</v>
      </c>
      <c r="H15" s="17" t="s">
        <v>185</v>
      </c>
      <c r="I15" s="17" t="s">
        <v>111</v>
      </c>
      <c r="J15" s="17" t="s">
        <v>147</v>
      </c>
      <c r="K15" s="17" t="s">
        <v>171</v>
      </c>
      <c r="L15" s="17" t="s">
        <v>115</v>
      </c>
      <c r="M15" s="17" t="s">
        <v>114</v>
      </c>
      <c r="N15" s="17" t="s">
        <v>116</v>
      </c>
      <c r="O15" s="17" t="s">
        <v>147</v>
      </c>
      <c r="P15" s="17" t="s">
        <v>117</v>
      </c>
      <c r="Q15" s="17" t="s">
        <v>194</v>
      </c>
      <c r="R15" s="17" t="s">
        <v>185</v>
      </c>
      <c r="S15" s="17" t="s">
        <v>172</v>
      </c>
      <c r="T15" s="17" t="s">
        <v>312</v>
      </c>
      <c r="U15" s="17" t="s">
        <v>117</v>
      </c>
      <c r="V15" s="17" t="s">
        <v>285</v>
      </c>
      <c r="W15" s="17" t="s">
        <v>171</v>
      </c>
      <c r="X15" s="17" t="s">
        <v>171</v>
      </c>
      <c r="Y15" s="17" t="s">
        <v>148</v>
      </c>
      <c r="Z15" s="17" t="s">
        <v>259</v>
      </c>
      <c r="AA15" s="17" t="s">
        <v>129</v>
      </c>
      <c r="AB15" s="17" t="s">
        <v>172</v>
      </c>
      <c r="AC15" s="17" t="s">
        <v>176</v>
      </c>
      <c r="AD15" s="17" t="s">
        <v>284</v>
      </c>
      <c r="AE15" s="17" t="s">
        <v>153</v>
      </c>
      <c r="AF15" s="17" t="s">
        <v>130</v>
      </c>
      <c r="AG15" s="17" t="s">
        <v>115</v>
      </c>
      <c r="AH15" s="17" t="s">
        <v>115</v>
      </c>
      <c r="AI15" s="17" t="s">
        <v>113</v>
      </c>
      <c r="AJ15" s="17" t="s">
        <v>151</v>
      </c>
    </row>
    <row r="16" spans="1:36" ht="19.95" customHeight="1" x14ac:dyDescent="0.35">
      <c r="A16" s="14" t="s">
        <v>100</v>
      </c>
      <c r="B16" s="15" t="s">
        <v>440</v>
      </c>
      <c r="C16" s="15" t="s">
        <v>238</v>
      </c>
      <c r="D16" s="15" t="s">
        <v>357</v>
      </c>
      <c r="E16" s="15" t="s">
        <v>346</v>
      </c>
      <c r="F16" s="15" t="s">
        <v>165</v>
      </c>
      <c r="G16" s="15" t="s">
        <v>324</v>
      </c>
      <c r="H16" s="15" t="s">
        <v>45</v>
      </c>
      <c r="I16" s="15" t="s">
        <v>92</v>
      </c>
      <c r="J16" s="15" t="s">
        <v>57</v>
      </c>
      <c r="K16" s="15" t="s">
        <v>64</v>
      </c>
      <c r="L16" s="15" t="s">
        <v>257</v>
      </c>
      <c r="M16" s="15" t="s">
        <v>319</v>
      </c>
      <c r="N16" s="15" t="s">
        <v>190</v>
      </c>
      <c r="O16" s="15" t="s">
        <v>293</v>
      </c>
      <c r="P16" s="15" t="s">
        <v>420</v>
      </c>
      <c r="Q16" s="15" t="s">
        <v>298</v>
      </c>
      <c r="R16" s="15" t="s">
        <v>344</v>
      </c>
      <c r="S16" s="15" t="s">
        <v>74</v>
      </c>
      <c r="T16" s="15" t="s">
        <v>135</v>
      </c>
      <c r="U16" s="15" t="s">
        <v>205</v>
      </c>
      <c r="V16" s="15" t="s">
        <v>235</v>
      </c>
      <c r="W16" s="15" t="s">
        <v>96</v>
      </c>
      <c r="X16" s="15" t="s">
        <v>140</v>
      </c>
      <c r="Y16" s="15" t="s">
        <v>164</v>
      </c>
      <c r="Z16" s="15" t="s">
        <v>164</v>
      </c>
      <c r="AA16" s="15" t="s">
        <v>206</v>
      </c>
      <c r="AB16" s="15" t="s">
        <v>74</v>
      </c>
      <c r="AC16" s="15" t="s">
        <v>446</v>
      </c>
      <c r="AD16" s="15" t="s">
        <v>317</v>
      </c>
      <c r="AE16" s="15" t="s">
        <v>206</v>
      </c>
      <c r="AF16" s="15" t="s">
        <v>178</v>
      </c>
      <c r="AG16" s="15" t="s">
        <v>447</v>
      </c>
      <c r="AH16" s="15" t="s">
        <v>280</v>
      </c>
      <c r="AI16" s="15" t="s">
        <v>198</v>
      </c>
      <c r="AJ16" s="15" t="s">
        <v>246</v>
      </c>
    </row>
    <row r="17" spans="1:36" ht="19.95" customHeight="1" x14ac:dyDescent="0.35">
      <c r="A17" s="16" t="s">
        <v>395</v>
      </c>
      <c r="B17" s="17" t="s">
        <v>155</v>
      </c>
      <c r="C17" s="17" t="s">
        <v>155</v>
      </c>
      <c r="D17" s="17" t="s">
        <v>285</v>
      </c>
      <c r="E17" s="17" t="s">
        <v>268</v>
      </c>
      <c r="F17" s="17" t="s">
        <v>295</v>
      </c>
      <c r="G17" s="17" t="s">
        <v>270</v>
      </c>
      <c r="H17" s="17" t="s">
        <v>112</v>
      </c>
      <c r="I17" s="17" t="s">
        <v>147</v>
      </c>
      <c r="J17" s="17" t="s">
        <v>289</v>
      </c>
      <c r="K17" s="17" t="s">
        <v>289</v>
      </c>
      <c r="L17" s="17" t="s">
        <v>194</v>
      </c>
      <c r="M17" s="17" t="s">
        <v>121</v>
      </c>
      <c r="N17" s="17" t="s">
        <v>115</v>
      </c>
      <c r="O17" s="17" t="s">
        <v>263</v>
      </c>
      <c r="P17" s="17" t="s">
        <v>282</v>
      </c>
      <c r="Q17" s="17" t="s">
        <v>295</v>
      </c>
      <c r="R17" s="17" t="s">
        <v>274</v>
      </c>
      <c r="S17" s="17" t="s">
        <v>153</v>
      </c>
      <c r="T17" s="17" t="s">
        <v>266</v>
      </c>
      <c r="U17" s="17" t="s">
        <v>114</v>
      </c>
      <c r="V17" s="17" t="s">
        <v>310</v>
      </c>
      <c r="W17" s="17" t="s">
        <v>110</v>
      </c>
      <c r="X17" s="17" t="s">
        <v>448</v>
      </c>
      <c r="Y17" s="17" t="s">
        <v>285</v>
      </c>
      <c r="Z17" s="17" t="s">
        <v>265</v>
      </c>
      <c r="AA17" s="17" t="s">
        <v>176</v>
      </c>
      <c r="AB17" s="17" t="s">
        <v>284</v>
      </c>
      <c r="AC17" s="17" t="s">
        <v>339</v>
      </c>
      <c r="AD17" s="17" t="s">
        <v>268</v>
      </c>
      <c r="AE17" s="17" t="s">
        <v>120</v>
      </c>
      <c r="AF17" s="17" t="s">
        <v>171</v>
      </c>
      <c r="AG17" s="17" t="s">
        <v>314</v>
      </c>
      <c r="AH17" s="17" t="s">
        <v>268</v>
      </c>
      <c r="AI17" s="17" t="s">
        <v>284</v>
      </c>
      <c r="AJ17" s="17" t="s">
        <v>170</v>
      </c>
    </row>
    <row r="18" spans="1:36" ht="19.95" customHeight="1" x14ac:dyDescent="0.35">
      <c r="A18" s="14" t="s">
        <v>290</v>
      </c>
      <c r="B18" s="15" t="s">
        <v>197</v>
      </c>
      <c r="C18" s="15" t="s">
        <v>41</v>
      </c>
      <c r="D18" s="15" t="s">
        <v>102</v>
      </c>
      <c r="E18" s="15" t="s">
        <v>210</v>
      </c>
      <c r="F18" s="15" t="s">
        <v>103</v>
      </c>
      <c r="G18" s="15" t="s">
        <v>101</v>
      </c>
      <c r="H18" s="15" t="s">
        <v>143</v>
      </c>
      <c r="I18" s="15" t="s">
        <v>103</v>
      </c>
      <c r="J18" s="15" t="s">
        <v>164</v>
      </c>
      <c r="K18" s="15" t="s">
        <v>83</v>
      </c>
      <c r="L18" s="15" t="s">
        <v>164</v>
      </c>
      <c r="M18" s="15" t="s">
        <v>218</v>
      </c>
      <c r="N18" s="15" t="s">
        <v>210</v>
      </c>
      <c r="O18" s="15" t="s">
        <v>103</v>
      </c>
      <c r="P18" s="15" t="s">
        <v>105</v>
      </c>
      <c r="Q18" s="15" t="s">
        <v>104</v>
      </c>
      <c r="R18" s="15" t="s">
        <v>105</v>
      </c>
      <c r="S18" s="15" t="s">
        <v>164</v>
      </c>
      <c r="T18" s="15" t="s">
        <v>103</v>
      </c>
      <c r="U18" s="15" t="s">
        <v>105</v>
      </c>
      <c r="V18" s="15" t="s">
        <v>100</v>
      </c>
      <c r="W18" s="15" t="s">
        <v>103</v>
      </c>
      <c r="X18" s="15" t="s">
        <v>103</v>
      </c>
      <c r="Y18" s="15" t="s">
        <v>100</v>
      </c>
      <c r="Z18" s="15" t="s">
        <v>100</v>
      </c>
      <c r="AA18" s="15" t="s">
        <v>100</v>
      </c>
      <c r="AB18" s="15" t="s">
        <v>83</v>
      </c>
      <c r="AC18" s="15" t="s">
        <v>143</v>
      </c>
      <c r="AD18" s="15" t="s">
        <v>104</v>
      </c>
      <c r="AE18" s="15" t="s">
        <v>101</v>
      </c>
      <c r="AF18" s="15" t="s">
        <v>206</v>
      </c>
      <c r="AG18" s="15" t="s">
        <v>103</v>
      </c>
      <c r="AH18" s="15" t="s">
        <v>101</v>
      </c>
      <c r="AI18" s="15" t="s">
        <v>100</v>
      </c>
      <c r="AJ18" s="15" t="s">
        <v>162</v>
      </c>
    </row>
    <row r="19" spans="1:36" ht="19.95" customHeight="1" x14ac:dyDescent="0.35">
      <c r="A19" s="16" t="s">
        <v>294</v>
      </c>
      <c r="B19" s="20">
        <v>0.02</v>
      </c>
      <c r="C19" s="17" t="s">
        <v>172</v>
      </c>
      <c r="D19" s="17" t="s">
        <v>175</v>
      </c>
      <c r="E19" s="17" t="s">
        <v>127</v>
      </c>
      <c r="F19" s="17" t="s">
        <v>123</v>
      </c>
      <c r="G19" s="17" t="s">
        <v>125</v>
      </c>
      <c r="H19" s="17" t="s">
        <v>174</v>
      </c>
      <c r="I19" s="17" t="s">
        <v>175</v>
      </c>
      <c r="J19" s="17" t="s">
        <v>175</v>
      </c>
      <c r="K19" s="17" t="s">
        <v>172</v>
      </c>
      <c r="L19" s="17" t="s">
        <v>127</v>
      </c>
      <c r="M19" s="17" t="s">
        <v>153</v>
      </c>
      <c r="N19" s="17" t="s">
        <v>172</v>
      </c>
      <c r="O19" s="17" t="s">
        <v>175</v>
      </c>
      <c r="P19" s="17" t="s">
        <v>175</v>
      </c>
      <c r="Q19" s="17" t="s">
        <v>174</v>
      </c>
      <c r="R19" s="17" t="s">
        <v>175</v>
      </c>
      <c r="S19" s="17" t="s">
        <v>174</v>
      </c>
      <c r="T19" s="17" t="s">
        <v>175</v>
      </c>
      <c r="U19" s="17" t="s">
        <v>175</v>
      </c>
      <c r="V19" s="17" t="s">
        <v>175</v>
      </c>
      <c r="W19" s="17" t="s">
        <v>175</v>
      </c>
      <c r="X19" s="17" t="s">
        <v>125</v>
      </c>
      <c r="Y19" s="17" t="s">
        <v>123</v>
      </c>
      <c r="Z19" s="17" t="s">
        <v>123</v>
      </c>
      <c r="AA19" s="17" t="s">
        <v>123</v>
      </c>
      <c r="AB19" s="17" t="s">
        <v>121</v>
      </c>
      <c r="AC19" s="17" t="s">
        <v>175</v>
      </c>
      <c r="AD19" s="17" t="s">
        <v>174</v>
      </c>
      <c r="AE19" s="17" t="s">
        <v>276</v>
      </c>
      <c r="AF19" s="17" t="s">
        <v>174</v>
      </c>
      <c r="AG19" s="17" t="s">
        <v>123</v>
      </c>
      <c r="AH19" s="17" t="s">
        <v>125</v>
      </c>
      <c r="AI19" s="17" t="s">
        <v>123</v>
      </c>
      <c r="AJ19" s="17" t="s">
        <v>127</v>
      </c>
    </row>
    <row r="20" spans="1:36" x14ac:dyDescent="0.3">
      <c r="B20" s="3">
        <f>((B9)+(B11)+(B13)+(B15)+(B17)+(B19))</f>
        <v>1</v>
      </c>
      <c r="D20" s="3"/>
      <c r="AD20" s="3"/>
      <c r="AE20" s="3"/>
      <c r="AF20" s="3"/>
    </row>
  </sheetData>
  <sheetProtection algorithmName="SHA-512" hashValue="CBQX4ik9jS8u5DO1NLyWZo3h3q06CCs3y5+w0Ia0kOVzrk39PSFxoKJj+94PSBkug15KFDjZtP7VQyzYBH8rGg==" saltValue="DY7L8AOSyFfqZosFlAI02Q==" spinCount="100000" sheet="1" objects="1" scenarios="1"/>
  <mergeCells count="9">
    <mergeCell ref="M4:Q4"/>
    <mergeCell ref="R4:AB4"/>
    <mergeCell ref="AC4:AF4"/>
    <mergeCell ref="AG4:AJ4"/>
    <mergeCell ref="B2:F2"/>
    <mergeCell ref="A3:E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AJ20"/>
  <sheetViews>
    <sheetView showGridLines="0" workbookViewId="0"/>
  </sheetViews>
  <sheetFormatPr defaultColWidth="10.88671875" defaultRowHeight="14.4" x14ac:dyDescent="0.3"/>
  <cols>
    <col min="1" max="1" width="56.2187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102" customHeight="1" x14ac:dyDescent="0.3">
      <c r="A3" s="94" t="s">
        <v>690</v>
      </c>
      <c r="B3" s="94"/>
      <c r="C3" s="94"/>
      <c r="D3" s="94"/>
      <c r="E3" s="52"/>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9.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383</v>
      </c>
      <c r="D7" s="17" t="s">
        <v>384</v>
      </c>
      <c r="E7" s="17" t="s">
        <v>385</v>
      </c>
      <c r="F7" s="17" t="s">
        <v>55</v>
      </c>
      <c r="G7" s="17" t="s">
        <v>56</v>
      </c>
      <c r="H7" s="17" t="s">
        <v>406</v>
      </c>
      <c r="I7" s="17" t="s">
        <v>357</v>
      </c>
      <c r="J7" s="17" t="s">
        <v>451</v>
      </c>
      <c r="K7" s="17" t="s">
        <v>430</v>
      </c>
      <c r="L7" s="17" t="s">
        <v>61</v>
      </c>
      <c r="M7" s="17" t="s">
        <v>357</v>
      </c>
      <c r="N7" s="17" t="s">
        <v>63</v>
      </c>
      <c r="O7" s="17" t="s">
        <v>348</v>
      </c>
      <c r="P7" s="17" t="s">
        <v>387</v>
      </c>
      <c r="Q7" s="17" t="s">
        <v>388</v>
      </c>
      <c r="R7" s="17" t="s">
        <v>67</v>
      </c>
      <c r="S7" s="17" t="s">
        <v>439</v>
      </c>
      <c r="T7" s="17" t="s">
        <v>69</v>
      </c>
      <c r="U7" s="17" t="s">
        <v>166</v>
      </c>
      <c r="V7" s="17" t="s">
        <v>317</v>
      </c>
      <c r="W7" s="17" t="s">
        <v>240</v>
      </c>
      <c r="X7" s="17" t="s">
        <v>39</v>
      </c>
      <c r="Y7" s="17" t="s">
        <v>140</v>
      </c>
      <c r="Z7" s="17" t="s">
        <v>101</v>
      </c>
      <c r="AA7" s="17" t="s">
        <v>75</v>
      </c>
      <c r="AB7" s="17" t="s">
        <v>76</v>
      </c>
      <c r="AC7" s="17" t="s">
        <v>440</v>
      </c>
      <c r="AD7" s="17" t="s">
        <v>78</v>
      </c>
      <c r="AE7" s="17" t="s">
        <v>79</v>
      </c>
      <c r="AF7" s="17" t="s">
        <v>80</v>
      </c>
      <c r="AG7" s="17" t="s">
        <v>392</v>
      </c>
      <c r="AH7" s="17" t="s">
        <v>307</v>
      </c>
      <c r="AI7" s="17" t="s">
        <v>162</v>
      </c>
      <c r="AJ7" s="17" t="s">
        <v>84</v>
      </c>
    </row>
    <row r="8" spans="1:36" ht="19.95" customHeight="1" x14ac:dyDescent="0.35">
      <c r="A8" s="14" t="s">
        <v>181</v>
      </c>
      <c r="B8" s="15" t="s">
        <v>75</v>
      </c>
      <c r="C8" s="15" t="s">
        <v>102</v>
      </c>
      <c r="D8" s="15" t="s">
        <v>188</v>
      </c>
      <c r="E8" s="15" t="s">
        <v>101</v>
      </c>
      <c r="F8" s="15" t="s">
        <v>105</v>
      </c>
      <c r="G8" s="15" t="s">
        <v>198</v>
      </c>
      <c r="H8" s="15" t="s">
        <v>104</v>
      </c>
      <c r="I8" s="15" t="s">
        <v>74</v>
      </c>
      <c r="J8" s="15" t="s">
        <v>83</v>
      </c>
      <c r="K8" s="15" t="s">
        <v>83</v>
      </c>
      <c r="L8" s="15" t="s">
        <v>143</v>
      </c>
      <c r="M8" s="15" t="s">
        <v>164</v>
      </c>
      <c r="N8" s="15" t="s">
        <v>143</v>
      </c>
      <c r="O8" s="15" t="s">
        <v>210</v>
      </c>
      <c r="P8" s="15" t="s">
        <v>103</v>
      </c>
      <c r="Q8" s="15" t="s">
        <v>101</v>
      </c>
      <c r="R8" s="15" t="s">
        <v>162</v>
      </c>
      <c r="S8" s="15" t="s">
        <v>100</v>
      </c>
      <c r="T8" s="15" t="s">
        <v>74</v>
      </c>
      <c r="U8" s="15" t="s">
        <v>100</v>
      </c>
      <c r="V8" s="15" t="s">
        <v>164</v>
      </c>
      <c r="W8" s="15" t="s">
        <v>100</v>
      </c>
      <c r="X8" s="15" t="s">
        <v>103</v>
      </c>
      <c r="Y8" s="15" t="s">
        <v>100</v>
      </c>
      <c r="Z8" s="15" t="s">
        <v>103</v>
      </c>
      <c r="AA8" s="15" t="s">
        <v>100</v>
      </c>
      <c r="AB8" s="15" t="s">
        <v>100</v>
      </c>
      <c r="AC8" s="15" t="s">
        <v>189</v>
      </c>
      <c r="AD8" s="15" t="s">
        <v>101</v>
      </c>
      <c r="AE8" s="15" t="s">
        <v>100</v>
      </c>
      <c r="AF8" s="15" t="s">
        <v>100</v>
      </c>
      <c r="AG8" s="15" t="s">
        <v>41</v>
      </c>
      <c r="AH8" s="15" t="s">
        <v>218</v>
      </c>
      <c r="AI8" s="15" t="s">
        <v>103</v>
      </c>
      <c r="AJ8" s="15" t="s">
        <v>105</v>
      </c>
    </row>
    <row r="9" spans="1:36" ht="19.95" customHeight="1" x14ac:dyDescent="0.35">
      <c r="A9" s="16" t="s">
        <v>404</v>
      </c>
      <c r="B9" s="17" t="s">
        <v>127</v>
      </c>
      <c r="C9" s="17" t="s">
        <v>175</v>
      </c>
      <c r="D9" s="17" t="s">
        <v>153</v>
      </c>
      <c r="E9" s="17" t="s">
        <v>172</v>
      </c>
      <c r="F9" s="17" t="s">
        <v>175</v>
      </c>
      <c r="G9" s="17" t="s">
        <v>174</v>
      </c>
      <c r="H9" s="17" t="s">
        <v>174</v>
      </c>
      <c r="I9" s="17" t="s">
        <v>153</v>
      </c>
      <c r="J9" s="17" t="s">
        <v>127</v>
      </c>
      <c r="K9" s="17" t="s">
        <v>172</v>
      </c>
      <c r="L9" s="17" t="s">
        <v>174</v>
      </c>
      <c r="M9" s="17" t="s">
        <v>127</v>
      </c>
      <c r="N9" s="17" t="s">
        <v>175</v>
      </c>
      <c r="O9" s="17" t="s">
        <v>125</v>
      </c>
      <c r="P9" s="17" t="s">
        <v>123</v>
      </c>
      <c r="Q9" s="17" t="s">
        <v>124</v>
      </c>
      <c r="R9" s="17" t="s">
        <v>153</v>
      </c>
      <c r="S9" s="17" t="s">
        <v>123</v>
      </c>
      <c r="T9" s="17" t="s">
        <v>118</v>
      </c>
      <c r="U9" s="17" t="s">
        <v>123</v>
      </c>
      <c r="V9" s="17" t="s">
        <v>125</v>
      </c>
      <c r="W9" s="17" t="s">
        <v>123</v>
      </c>
      <c r="X9" s="17" t="s">
        <v>174</v>
      </c>
      <c r="Y9" s="17" t="s">
        <v>123</v>
      </c>
      <c r="Z9" s="17" t="s">
        <v>118</v>
      </c>
      <c r="AA9" s="17" t="s">
        <v>123</v>
      </c>
      <c r="AB9" s="17" t="s">
        <v>175</v>
      </c>
      <c r="AC9" s="17" t="s">
        <v>153</v>
      </c>
      <c r="AD9" s="17" t="s">
        <v>124</v>
      </c>
      <c r="AE9" s="17" t="s">
        <v>175</v>
      </c>
      <c r="AF9" s="17" t="s">
        <v>123</v>
      </c>
      <c r="AG9" s="17" t="s">
        <v>153</v>
      </c>
      <c r="AH9" s="17" t="s">
        <v>153</v>
      </c>
      <c r="AI9" s="17" t="s">
        <v>124</v>
      </c>
      <c r="AJ9" s="17" t="s">
        <v>175</v>
      </c>
    </row>
    <row r="10" spans="1:36" ht="19.95" customHeight="1" x14ac:dyDescent="0.35">
      <c r="A10" s="14" t="s">
        <v>298</v>
      </c>
      <c r="B10" s="15" t="s">
        <v>349</v>
      </c>
      <c r="C10" s="15" t="s">
        <v>403</v>
      </c>
      <c r="D10" s="15" t="s">
        <v>293</v>
      </c>
      <c r="E10" s="15" t="s">
        <v>161</v>
      </c>
      <c r="F10" s="15" t="s">
        <v>329</v>
      </c>
      <c r="G10" s="15" t="s">
        <v>79</v>
      </c>
      <c r="H10" s="15" t="s">
        <v>197</v>
      </c>
      <c r="I10" s="15" t="s">
        <v>138</v>
      </c>
      <c r="J10" s="15" t="s">
        <v>131</v>
      </c>
      <c r="K10" s="15" t="s">
        <v>373</v>
      </c>
      <c r="L10" s="15" t="s">
        <v>49</v>
      </c>
      <c r="M10" s="15" t="s">
        <v>95</v>
      </c>
      <c r="N10" s="15" t="s">
        <v>79</v>
      </c>
      <c r="O10" s="15" t="s">
        <v>91</v>
      </c>
      <c r="P10" s="15" t="s">
        <v>133</v>
      </c>
      <c r="Q10" s="15" t="s">
        <v>292</v>
      </c>
      <c r="R10" s="15" t="s">
        <v>240</v>
      </c>
      <c r="S10" s="15" t="s">
        <v>198</v>
      </c>
      <c r="T10" s="15" t="s">
        <v>49</v>
      </c>
      <c r="U10" s="15" t="s">
        <v>83</v>
      </c>
      <c r="V10" s="15" t="s">
        <v>167</v>
      </c>
      <c r="W10" s="15" t="s">
        <v>103</v>
      </c>
      <c r="X10" s="15" t="s">
        <v>143</v>
      </c>
      <c r="Y10" s="15" t="s">
        <v>104</v>
      </c>
      <c r="Z10" s="15" t="s">
        <v>103</v>
      </c>
      <c r="AA10" s="15" t="s">
        <v>206</v>
      </c>
      <c r="AB10" s="15" t="s">
        <v>198</v>
      </c>
      <c r="AC10" s="15" t="s">
        <v>394</v>
      </c>
      <c r="AD10" s="15" t="s">
        <v>42</v>
      </c>
      <c r="AE10" s="15" t="s">
        <v>104</v>
      </c>
      <c r="AF10" s="15" t="s">
        <v>167</v>
      </c>
      <c r="AG10" s="15" t="s">
        <v>199</v>
      </c>
      <c r="AH10" s="15" t="s">
        <v>306</v>
      </c>
      <c r="AI10" s="15" t="s">
        <v>103</v>
      </c>
      <c r="AJ10" s="15" t="s">
        <v>179</v>
      </c>
    </row>
    <row r="11" spans="1:36" ht="19.95" customHeight="1" x14ac:dyDescent="0.35">
      <c r="A11" s="16" t="s">
        <v>399</v>
      </c>
      <c r="B11" s="17" t="s">
        <v>150</v>
      </c>
      <c r="C11" s="17" t="s">
        <v>148</v>
      </c>
      <c r="D11" s="17" t="s">
        <v>146</v>
      </c>
      <c r="E11" s="17" t="s">
        <v>117</v>
      </c>
      <c r="F11" s="17" t="s">
        <v>148</v>
      </c>
      <c r="G11" s="17" t="s">
        <v>146</v>
      </c>
      <c r="H11" s="17" t="s">
        <v>116</v>
      </c>
      <c r="I11" s="17" t="s">
        <v>147</v>
      </c>
      <c r="J11" s="17" t="s">
        <v>113</v>
      </c>
      <c r="K11" s="17" t="s">
        <v>117</v>
      </c>
      <c r="L11" s="17" t="s">
        <v>113</v>
      </c>
      <c r="M11" s="17" t="s">
        <v>117</v>
      </c>
      <c r="N11" s="17" t="s">
        <v>149</v>
      </c>
      <c r="O11" s="17" t="s">
        <v>110</v>
      </c>
      <c r="P11" s="17" t="s">
        <v>113</v>
      </c>
      <c r="Q11" s="17" t="s">
        <v>110</v>
      </c>
      <c r="R11" s="17" t="s">
        <v>119</v>
      </c>
      <c r="S11" s="17" t="s">
        <v>174</v>
      </c>
      <c r="T11" s="17" t="s">
        <v>270</v>
      </c>
      <c r="U11" s="17" t="s">
        <v>149</v>
      </c>
      <c r="V11" s="17" t="s">
        <v>176</v>
      </c>
      <c r="W11" s="17" t="s">
        <v>175</v>
      </c>
      <c r="X11" s="17" t="s">
        <v>117</v>
      </c>
      <c r="Y11" s="17" t="s">
        <v>117</v>
      </c>
      <c r="Z11" s="17" t="s">
        <v>130</v>
      </c>
      <c r="AA11" s="17" t="s">
        <v>110</v>
      </c>
      <c r="AB11" s="17" t="s">
        <v>114</v>
      </c>
      <c r="AC11" s="17" t="s">
        <v>112</v>
      </c>
      <c r="AD11" s="17" t="s">
        <v>284</v>
      </c>
      <c r="AE11" s="17" t="s">
        <v>171</v>
      </c>
      <c r="AF11" s="17" t="s">
        <v>153</v>
      </c>
      <c r="AG11" s="17" t="s">
        <v>111</v>
      </c>
      <c r="AH11" s="17" t="s">
        <v>115</v>
      </c>
      <c r="AI11" s="17" t="s">
        <v>125</v>
      </c>
      <c r="AJ11" s="17" t="s">
        <v>118</v>
      </c>
    </row>
    <row r="12" spans="1:36" ht="19.95" customHeight="1" x14ac:dyDescent="0.35">
      <c r="A12" s="14" t="s">
        <v>161</v>
      </c>
      <c r="B12" s="15" t="s">
        <v>457</v>
      </c>
      <c r="C12" s="15" t="s">
        <v>141</v>
      </c>
      <c r="D12" s="15" t="s">
        <v>403</v>
      </c>
      <c r="E12" s="15" t="s">
        <v>90</v>
      </c>
      <c r="F12" s="15" t="s">
        <v>161</v>
      </c>
      <c r="G12" s="15" t="s">
        <v>161</v>
      </c>
      <c r="H12" s="15" t="s">
        <v>49</v>
      </c>
      <c r="I12" s="15" t="s">
        <v>367</v>
      </c>
      <c r="J12" s="15" t="s">
        <v>132</v>
      </c>
      <c r="K12" s="15" t="s">
        <v>449</v>
      </c>
      <c r="L12" s="15" t="s">
        <v>90</v>
      </c>
      <c r="M12" s="15" t="s">
        <v>133</v>
      </c>
      <c r="N12" s="15" t="s">
        <v>180</v>
      </c>
      <c r="O12" s="15" t="s">
        <v>279</v>
      </c>
      <c r="P12" s="15" t="s">
        <v>293</v>
      </c>
      <c r="Q12" s="15" t="s">
        <v>76</v>
      </c>
      <c r="R12" s="15" t="s">
        <v>317</v>
      </c>
      <c r="S12" s="15" t="s">
        <v>179</v>
      </c>
      <c r="T12" s="15" t="s">
        <v>376</v>
      </c>
      <c r="U12" s="15" t="s">
        <v>167</v>
      </c>
      <c r="V12" s="15" t="s">
        <v>197</v>
      </c>
      <c r="W12" s="15" t="s">
        <v>40</v>
      </c>
      <c r="X12" s="15" t="s">
        <v>102</v>
      </c>
      <c r="Y12" s="15" t="s">
        <v>198</v>
      </c>
      <c r="Z12" s="15" t="s">
        <v>104</v>
      </c>
      <c r="AA12" s="15" t="s">
        <v>206</v>
      </c>
      <c r="AB12" s="15" t="s">
        <v>164</v>
      </c>
      <c r="AC12" s="15" t="s">
        <v>389</v>
      </c>
      <c r="AD12" s="15" t="s">
        <v>98</v>
      </c>
      <c r="AE12" s="15" t="s">
        <v>143</v>
      </c>
      <c r="AF12" s="15" t="s">
        <v>319</v>
      </c>
      <c r="AG12" s="15" t="s">
        <v>249</v>
      </c>
      <c r="AH12" s="15" t="s">
        <v>196</v>
      </c>
      <c r="AI12" s="15" t="s">
        <v>143</v>
      </c>
      <c r="AJ12" s="15" t="s">
        <v>182</v>
      </c>
    </row>
    <row r="13" spans="1:36" ht="19.95" customHeight="1" x14ac:dyDescent="0.35">
      <c r="A13" s="16" t="s">
        <v>402</v>
      </c>
      <c r="B13" s="17" t="s">
        <v>115</v>
      </c>
      <c r="C13" s="17" t="s">
        <v>194</v>
      </c>
      <c r="D13" s="17" t="s">
        <v>147</v>
      </c>
      <c r="E13" s="17" t="s">
        <v>147</v>
      </c>
      <c r="F13" s="17" t="s">
        <v>110</v>
      </c>
      <c r="G13" s="17" t="s">
        <v>115</v>
      </c>
      <c r="H13" s="17" t="s">
        <v>194</v>
      </c>
      <c r="I13" s="17" t="s">
        <v>283</v>
      </c>
      <c r="J13" s="17" t="s">
        <v>111</v>
      </c>
      <c r="K13" s="17" t="s">
        <v>176</v>
      </c>
      <c r="L13" s="17" t="s">
        <v>115</v>
      </c>
      <c r="M13" s="17" t="s">
        <v>111</v>
      </c>
      <c r="N13" s="17" t="s">
        <v>194</v>
      </c>
      <c r="O13" s="17" t="s">
        <v>113</v>
      </c>
      <c r="P13" s="17" t="s">
        <v>112</v>
      </c>
      <c r="Q13" s="17" t="s">
        <v>185</v>
      </c>
      <c r="R13" s="17" t="s">
        <v>270</v>
      </c>
      <c r="S13" s="17" t="s">
        <v>116</v>
      </c>
      <c r="T13" s="17" t="s">
        <v>121</v>
      </c>
      <c r="U13" s="17" t="s">
        <v>129</v>
      </c>
      <c r="V13" s="17" t="s">
        <v>112</v>
      </c>
      <c r="W13" s="17" t="s">
        <v>117</v>
      </c>
      <c r="X13" s="17" t="s">
        <v>270</v>
      </c>
      <c r="Y13" s="17" t="s">
        <v>119</v>
      </c>
      <c r="Z13" s="17" t="s">
        <v>147</v>
      </c>
      <c r="AA13" s="17" t="s">
        <v>176</v>
      </c>
      <c r="AB13" s="17" t="s">
        <v>117</v>
      </c>
      <c r="AC13" s="17" t="s">
        <v>119</v>
      </c>
      <c r="AD13" s="17" t="s">
        <v>285</v>
      </c>
      <c r="AE13" s="17" t="s">
        <v>170</v>
      </c>
      <c r="AF13" s="17" t="s">
        <v>117</v>
      </c>
      <c r="AG13" s="17" t="s">
        <v>283</v>
      </c>
      <c r="AH13" s="17" t="s">
        <v>119</v>
      </c>
      <c r="AI13" s="17" t="s">
        <v>119</v>
      </c>
      <c r="AJ13" s="17" t="s">
        <v>129</v>
      </c>
    </row>
    <row r="14" spans="1:36" ht="19.95" customHeight="1" x14ac:dyDescent="0.35">
      <c r="A14" s="14" t="s">
        <v>188</v>
      </c>
      <c r="B14" s="15" t="s">
        <v>458</v>
      </c>
      <c r="C14" s="15" t="s">
        <v>373</v>
      </c>
      <c r="D14" s="15" t="s">
        <v>396</v>
      </c>
      <c r="E14" s="15" t="s">
        <v>38</v>
      </c>
      <c r="F14" s="15" t="s">
        <v>133</v>
      </c>
      <c r="G14" s="15" t="s">
        <v>134</v>
      </c>
      <c r="H14" s="15" t="s">
        <v>75</v>
      </c>
      <c r="I14" s="15" t="s">
        <v>189</v>
      </c>
      <c r="J14" s="15" t="s">
        <v>299</v>
      </c>
      <c r="K14" s="15" t="s">
        <v>376</v>
      </c>
      <c r="L14" s="15" t="s">
        <v>108</v>
      </c>
      <c r="M14" s="15" t="s">
        <v>79</v>
      </c>
      <c r="N14" s="15" t="s">
        <v>138</v>
      </c>
      <c r="O14" s="15" t="s">
        <v>197</v>
      </c>
      <c r="P14" s="15" t="s">
        <v>160</v>
      </c>
      <c r="Q14" s="15" t="s">
        <v>188</v>
      </c>
      <c r="R14" s="15" t="s">
        <v>108</v>
      </c>
      <c r="S14" s="15" t="s">
        <v>372</v>
      </c>
      <c r="T14" s="15" t="s">
        <v>41</v>
      </c>
      <c r="U14" s="15" t="s">
        <v>75</v>
      </c>
      <c r="V14" s="15" t="s">
        <v>83</v>
      </c>
      <c r="W14" s="15" t="s">
        <v>101</v>
      </c>
      <c r="X14" s="15" t="s">
        <v>104</v>
      </c>
      <c r="Y14" s="15" t="s">
        <v>143</v>
      </c>
      <c r="Z14" s="15" t="s">
        <v>103</v>
      </c>
      <c r="AA14" s="15" t="s">
        <v>143</v>
      </c>
      <c r="AB14" s="15" t="s">
        <v>143</v>
      </c>
      <c r="AC14" s="15" t="s">
        <v>139</v>
      </c>
      <c r="AD14" s="15" t="s">
        <v>167</v>
      </c>
      <c r="AE14" s="15" t="s">
        <v>143</v>
      </c>
      <c r="AF14" s="15" t="s">
        <v>71</v>
      </c>
      <c r="AG14" s="15" t="s">
        <v>305</v>
      </c>
      <c r="AH14" s="15" t="s">
        <v>76</v>
      </c>
      <c r="AI14" s="15" t="s">
        <v>104</v>
      </c>
      <c r="AJ14" s="15" t="s">
        <v>89</v>
      </c>
    </row>
    <row r="15" spans="1:36" ht="19.95" customHeight="1" x14ac:dyDescent="0.35">
      <c r="A15" s="16" t="s">
        <v>400</v>
      </c>
      <c r="B15" s="17" t="s">
        <v>117</v>
      </c>
      <c r="C15" s="17" t="s">
        <v>114</v>
      </c>
      <c r="D15" s="17" t="s">
        <v>113</v>
      </c>
      <c r="E15" s="17" t="s">
        <v>114</v>
      </c>
      <c r="F15" s="17" t="s">
        <v>115</v>
      </c>
      <c r="G15" s="17" t="s">
        <v>116</v>
      </c>
      <c r="H15" s="17" t="s">
        <v>113</v>
      </c>
      <c r="I15" s="17" t="s">
        <v>151</v>
      </c>
      <c r="J15" s="17" t="s">
        <v>113</v>
      </c>
      <c r="K15" s="17" t="s">
        <v>170</v>
      </c>
      <c r="L15" s="17" t="s">
        <v>117</v>
      </c>
      <c r="M15" s="17" t="s">
        <v>114</v>
      </c>
      <c r="N15" s="17" t="s">
        <v>129</v>
      </c>
      <c r="O15" s="17" t="s">
        <v>116</v>
      </c>
      <c r="P15" s="17" t="s">
        <v>150</v>
      </c>
      <c r="Q15" s="17" t="s">
        <v>114</v>
      </c>
      <c r="R15" s="17" t="s">
        <v>146</v>
      </c>
      <c r="S15" s="17" t="s">
        <v>150</v>
      </c>
      <c r="T15" s="17" t="s">
        <v>114</v>
      </c>
      <c r="U15" s="17" t="s">
        <v>176</v>
      </c>
      <c r="V15" s="17" t="s">
        <v>116</v>
      </c>
      <c r="W15" s="17" t="s">
        <v>114</v>
      </c>
      <c r="X15" s="17" t="s">
        <v>114</v>
      </c>
      <c r="Y15" s="17" t="s">
        <v>147</v>
      </c>
      <c r="Z15" s="17" t="s">
        <v>124</v>
      </c>
      <c r="AA15" s="17" t="s">
        <v>170</v>
      </c>
      <c r="AB15" s="17" t="s">
        <v>171</v>
      </c>
      <c r="AC15" s="17" t="s">
        <v>146</v>
      </c>
      <c r="AD15" s="17" t="s">
        <v>171</v>
      </c>
      <c r="AE15" s="17" t="s">
        <v>114</v>
      </c>
      <c r="AF15" s="17" t="s">
        <v>113</v>
      </c>
      <c r="AG15" s="17" t="s">
        <v>116</v>
      </c>
      <c r="AH15" s="17" t="s">
        <v>116</v>
      </c>
      <c r="AI15" s="17" t="s">
        <v>147</v>
      </c>
      <c r="AJ15" s="17" t="s">
        <v>117</v>
      </c>
    </row>
    <row r="16" spans="1:36" ht="19.95" customHeight="1" x14ac:dyDescent="0.35">
      <c r="A16" s="14" t="s">
        <v>100</v>
      </c>
      <c r="B16" s="15" t="s">
        <v>452</v>
      </c>
      <c r="C16" s="15" t="s">
        <v>397</v>
      </c>
      <c r="D16" s="15" t="s">
        <v>453</v>
      </c>
      <c r="E16" s="15" t="s">
        <v>195</v>
      </c>
      <c r="F16" s="15" t="s">
        <v>45</v>
      </c>
      <c r="G16" s="15" t="s">
        <v>190</v>
      </c>
      <c r="H16" s="15" t="s">
        <v>161</v>
      </c>
      <c r="I16" s="15" t="s">
        <v>133</v>
      </c>
      <c r="J16" s="15" t="s">
        <v>132</v>
      </c>
      <c r="K16" s="15" t="s">
        <v>454</v>
      </c>
      <c r="L16" s="15" t="s">
        <v>298</v>
      </c>
      <c r="M16" s="15" t="s">
        <v>139</v>
      </c>
      <c r="N16" s="15" t="s">
        <v>291</v>
      </c>
      <c r="O16" s="15" t="s">
        <v>204</v>
      </c>
      <c r="P16" s="15" t="s">
        <v>293</v>
      </c>
      <c r="Q16" s="15" t="s">
        <v>160</v>
      </c>
      <c r="R16" s="15" t="s">
        <v>79</v>
      </c>
      <c r="S16" s="15" t="s">
        <v>362</v>
      </c>
      <c r="T16" s="15" t="s">
        <v>198</v>
      </c>
      <c r="U16" s="15" t="s">
        <v>178</v>
      </c>
      <c r="V16" s="15" t="s">
        <v>41</v>
      </c>
      <c r="W16" s="15" t="s">
        <v>306</v>
      </c>
      <c r="X16" s="15" t="s">
        <v>164</v>
      </c>
      <c r="Y16" s="15" t="s">
        <v>104</v>
      </c>
      <c r="Z16" s="15" t="s">
        <v>100</v>
      </c>
      <c r="AA16" s="15" t="s">
        <v>101</v>
      </c>
      <c r="AB16" s="15" t="s">
        <v>164</v>
      </c>
      <c r="AC16" s="15" t="s">
        <v>97</v>
      </c>
      <c r="AD16" s="15" t="s">
        <v>40</v>
      </c>
      <c r="AE16" s="15" t="s">
        <v>198</v>
      </c>
      <c r="AF16" s="15" t="s">
        <v>455</v>
      </c>
      <c r="AG16" s="15" t="s">
        <v>305</v>
      </c>
      <c r="AH16" s="15" t="s">
        <v>79</v>
      </c>
      <c r="AI16" s="15" t="s">
        <v>143</v>
      </c>
      <c r="AJ16" s="15" t="s">
        <v>428</v>
      </c>
    </row>
    <row r="17" spans="1:36" ht="19.95" customHeight="1" x14ac:dyDescent="0.35">
      <c r="A17" s="16" t="s">
        <v>395</v>
      </c>
      <c r="B17" s="17" t="s">
        <v>283</v>
      </c>
      <c r="C17" s="17" t="s">
        <v>115</v>
      </c>
      <c r="D17" s="17" t="s">
        <v>282</v>
      </c>
      <c r="E17" s="17" t="s">
        <v>312</v>
      </c>
      <c r="F17" s="17" t="s">
        <v>147</v>
      </c>
      <c r="G17" s="17" t="s">
        <v>270</v>
      </c>
      <c r="H17" s="17" t="s">
        <v>283</v>
      </c>
      <c r="I17" s="17" t="s">
        <v>120</v>
      </c>
      <c r="J17" s="17" t="s">
        <v>111</v>
      </c>
      <c r="K17" s="17" t="s">
        <v>270</v>
      </c>
      <c r="L17" s="17" t="s">
        <v>283</v>
      </c>
      <c r="M17" s="17" t="s">
        <v>194</v>
      </c>
      <c r="N17" s="17" t="s">
        <v>270</v>
      </c>
      <c r="O17" s="17" t="s">
        <v>112</v>
      </c>
      <c r="P17" s="17" t="s">
        <v>112</v>
      </c>
      <c r="Q17" s="17" t="s">
        <v>194</v>
      </c>
      <c r="R17" s="17" t="s">
        <v>151</v>
      </c>
      <c r="S17" s="17" t="s">
        <v>126</v>
      </c>
      <c r="T17" s="17" t="s">
        <v>127</v>
      </c>
      <c r="U17" s="17" t="s">
        <v>154</v>
      </c>
      <c r="V17" s="17" t="s">
        <v>185</v>
      </c>
      <c r="W17" s="17" t="s">
        <v>456</v>
      </c>
      <c r="X17" s="17" t="s">
        <v>176</v>
      </c>
      <c r="Y17" s="17" t="s">
        <v>117</v>
      </c>
      <c r="Z17" s="17" t="s">
        <v>127</v>
      </c>
      <c r="AA17" s="17" t="s">
        <v>155</v>
      </c>
      <c r="AB17" s="17" t="s">
        <v>117</v>
      </c>
      <c r="AC17" s="17" t="s">
        <v>170</v>
      </c>
      <c r="AD17" s="17" t="s">
        <v>130</v>
      </c>
      <c r="AE17" s="17" t="s">
        <v>117</v>
      </c>
      <c r="AF17" s="17" t="s">
        <v>193</v>
      </c>
      <c r="AG17" s="17" t="s">
        <v>116</v>
      </c>
      <c r="AH17" s="17" t="s">
        <v>170</v>
      </c>
      <c r="AI17" s="17" t="s">
        <v>283</v>
      </c>
      <c r="AJ17" s="17" t="s">
        <v>271</v>
      </c>
    </row>
    <row r="18" spans="1:36" ht="19.95" customHeight="1" x14ac:dyDescent="0.35">
      <c r="A18" s="14" t="s">
        <v>290</v>
      </c>
      <c r="B18" s="15" t="s">
        <v>161</v>
      </c>
      <c r="C18" s="15" t="s">
        <v>134</v>
      </c>
      <c r="D18" s="15" t="s">
        <v>96</v>
      </c>
      <c r="E18" s="15" t="s">
        <v>189</v>
      </c>
      <c r="F18" s="15" t="s">
        <v>206</v>
      </c>
      <c r="G18" s="15" t="s">
        <v>162</v>
      </c>
      <c r="H18" s="15" t="s">
        <v>104</v>
      </c>
      <c r="I18" s="15" t="s">
        <v>164</v>
      </c>
      <c r="J18" s="15" t="s">
        <v>162</v>
      </c>
      <c r="K18" s="15" t="s">
        <v>158</v>
      </c>
      <c r="L18" s="15" t="s">
        <v>218</v>
      </c>
      <c r="M18" s="15" t="s">
        <v>140</v>
      </c>
      <c r="N18" s="15" t="s">
        <v>101</v>
      </c>
      <c r="O18" s="15" t="s">
        <v>210</v>
      </c>
      <c r="P18" s="15" t="s">
        <v>206</v>
      </c>
      <c r="Q18" s="15" t="s">
        <v>198</v>
      </c>
      <c r="R18" s="15" t="s">
        <v>74</v>
      </c>
      <c r="S18" s="15" t="s">
        <v>164</v>
      </c>
      <c r="T18" s="15" t="s">
        <v>105</v>
      </c>
      <c r="U18" s="15" t="s">
        <v>104</v>
      </c>
      <c r="V18" s="15" t="s">
        <v>143</v>
      </c>
      <c r="W18" s="15" t="s">
        <v>103</v>
      </c>
      <c r="X18" s="15" t="s">
        <v>105</v>
      </c>
      <c r="Y18" s="15" t="s">
        <v>105</v>
      </c>
      <c r="Z18" s="15" t="s">
        <v>164</v>
      </c>
      <c r="AA18" s="15" t="s">
        <v>100</v>
      </c>
      <c r="AB18" s="15" t="s">
        <v>83</v>
      </c>
      <c r="AC18" s="15" t="s">
        <v>159</v>
      </c>
      <c r="AD18" s="15" t="s">
        <v>143</v>
      </c>
      <c r="AE18" s="15" t="s">
        <v>101</v>
      </c>
      <c r="AF18" s="15" t="s">
        <v>218</v>
      </c>
      <c r="AG18" s="15" t="s">
        <v>140</v>
      </c>
      <c r="AH18" s="15" t="s">
        <v>73</v>
      </c>
      <c r="AI18" s="15" t="s">
        <v>100</v>
      </c>
      <c r="AJ18" s="15" t="s">
        <v>140</v>
      </c>
    </row>
    <row r="19" spans="1:36" ht="19.95" customHeight="1" x14ac:dyDescent="0.35">
      <c r="A19" s="16" t="s">
        <v>294</v>
      </c>
      <c r="B19" s="20">
        <v>0.04</v>
      </c>
      <c r="C19" s="17" t="s">
        <v>125</v>
      </c>
      <c r="D19" s="17" t="s">
        <v>172</v>
      </c>
      <c r="E19" s="17" t="s">
        <v>124</v>
      </c>
      <c r="F19" s="17" t="s">
        <v>172</v>
      </c>
      <c r="G19" s="17" t="s">
        <v>124</v>
      </c>
      <c r="H19" s="17" t="s">
        <v>174</v>
      </c>
      <c r="I19" s="17" t="s">
        <v>127</v>
      </c>
      <c r="J19" s="17" t="s">
        <v>127</v>
      </c>
      <c r="K19" s="17" t="s">
        <v>124</v>
      </c>
      <c r="L19" s="17" t="s">
        <v>172</v>
      </c>
      <c r="M19" s="17" t="s">
        <v>118</v>
      </c>
      <c r="N19" s="17" t="s">
        <v>153</v>
      </c>
      <c r="O19" s="17" t="s">
        <v>153</v>
      </c>
      <c r="P19" s="17" t="s">
        <v>127</v>
      </c>
      <c r="Q19" s="17" t="s">
        <v>127</v>
      </c>
      <c r="R19" s="17" t="s">
        <v>172</v>
      </c>
      <c r="S19" s="17" t="s">
        <v>174</v>
      </c>
      <c r="T19" s="17" t="s">
        <v>175</v>
      </c>
      <c r="U19" s="17" t="s">
        <v>127</v>
      </c>
      <c r="V19" s="17" t="s">
        <v>172</v>
      </c>
      <c r="W19" s="17" t="s">
        <v>175</v>
      </c>
      <c r="X19" s="17" t="s">
        <v>118</v>
      </c>
      <c r="Y19" s="17" t="s">
        <v>171</v>
      </c>
      <c r="Z19" s="17" t="s">
        <v>263</v>
      </c>
      <c r="AA19" s="17" t="s">
        <v>123</v>
      </c>
      <c r="AB19" s="17" t="s">
        <v>121</v>
      </c>
      <c r="AC19" s="17" t="s">
        <v>125</v>
      </c>
      <c r="AD19" s="17" t="s">
        <v>174</v>
      </c>
      <c r="AE19" s="17" t="s">
        <v>262</v>
      </c>
      <c r="AF19" s="17" t="s">
        <v>174</v>
      </c>
      <c r="AG19" s="17" t="s">
        <v>153</v>
      </c>
      <c r="AH19" s="17" t="s">
        <v>124</v>
      </c>
      <c r="AI19" s="17" t="s">
        <v>174</v>
      </c>
      <c r="AJ19" s="17" t="s">
        <v>172</v>
      </c>
    </row>
    <row r="20" spans="1:36" x14ac:dyDescent="0.3">
      <c r="B20" s="3">
        <f>((B9)+(B11)+(B13)+(B15)+(B17)+(B19))</f>
        <v>1</v>
      </c>
      <c r="D20" s="3"/>
      <c r="AD20" s="3"/>
      <c r="AE20" s="3"/>
      <c r="AF20" s="3"/>
    </row>
  </sheetData>
  <sheetProtection algorithmName="SHA-512" hashValue="dpwziFJySaL4ht8ZzaN9pyA0l3T8d9mEv8aQ2QkFc7TUvHJ9ZFekSeXXUYpf7IXIoJuD5ToYfZLIwvg0ADtDEw==" saltValue="ciMxOHFqBTtHSA6ZAWxbJA==" spinCount="100000" sheet="1" objects="1" scenarios="1"/>
  <mergeCells count="9">
    <mergeCell ref="R4:AB4"/>
    <mergeCell ref="AC4:AF4"/>
    <mergeCell ref="AG4:AJ4"/>
    <mergeCell ref="A3:D3"/>
    <mergeCell ref="B2:F2"/>
    <mergeCell ref="C4:D4"/>
    <mergeCell ref="E4:I4"/>
    <mergeCell ref="J4:L4"/>
    <mergeCell ref="M4:Q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AJ20"/>
  <sheetViews>
    <sheetView showGridLines="0" workbookViewId="0"/>
  </sheetViews>
  <sheetFormatPr defaultColWidth="10.88671875" defaultRowHeight="14.4" x14ac:dyDescent="0.3"/>
  <cols>
    <col min="1" max="1" width="68.554687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79.2" customHeight="1" x14ac:dyDescent="0.3">
      <c r="A3" s="94" t="s">
        <v>691</v>
      </c>
      <c r="B3" s="94"/>
      <c r="C3" s="94"/>
      <c r="D3" s="94"/>
      <c r="E3" s="52"/>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79.8"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383</v>
      </c>
      <c r="D7" s="17" t="s">
        <v>405</v>
      </c>
      <c r="E7" s="17" t="s">
        <v>385</v>
      </c>
      <c r="F7" s="17" t="s">
        <v>421</v>
      </c>
      <c r="G7" s="17" t="s">
        <v>459</v>
      </c>
      <c r="H7" s="17" t="s">
        <v>422</v>
      </c>
      <c r="I7" s="17" t="s">
        <v>407</v>
      </c>
      <c r="J7" s="17" t="s">
        <v>451</v>
      </c>
      <c r="K7" s="17" t="s">
        <v>19</v>
      </c>
      <c r="L7" s="17" t="s">
        <v>61</v>
      </c>
      <c r="M7" s="17" t="s">
        <v>62</v>
      </c>
      <c r="N7" s="17" t="s">
        <v>460</v>
      </c>
      <c r="O7" s="17" t="s">
        <v>435</v>
      </c>
      <c r="P7" s="17" t="s">
        <v>65</v>
      </c>
      <c r="Q7" s="17" t="s">
        <v>388</v>
      </c>
      <c r="R7" s="17" t="s">
        <v>67</v>
      </c>
      <c r="S7" s="17" t="s">
        <v>447</v>
      </c>
      <c r="T7" s="17" t="s">
        <v>461</v>
      </c>
      <c r="U7" s="17" t="s">
        <v>70</v>
      </c>
      <c r="V7" s="17" t="s">
        <v>317</v>
      </c>
      <c r="W7" s="17" t="s">
        <v>72</v>
      </c>
      <c r="X7" s="17" t="s">
        <v>96</v>
      </c>
      <c r="Y7" s="17" t="s">
        <v>205</v>
      </c>
      <c r="Z7" s="17" t="s">
        <v>101</v>
      </c>
      <c r="AA7" s="17" t="s">
        <v>279</v>
      </c>
      <c r="AB7" s="17" t="s">
        <v>179</v>
      </c>
      <c r="AC7" s="17" t="s">
        <v>425</v>
      </c>
      <c r="AD7" s="17" t="s">
        <v>78</v>
      </c>
      <c r="AE7" s="17" t="s">
        <v>134</v>
      </c>
      <c r="AF7" s="17" t="s">
        <v>409</v>
      </c>
      <c r="AG7" s="17" t="s">
        <v>392</v>
      </c>
      <c r="AH7" s="17" t="s">
        <v>416</v>
      </c>
      <c r="AI7" s="17" t="s">
        <v>101</v>
      </c>
      <c r="AJ7" s="17" t="s">
        <v>84</v>
      </c>
    </row>
    <row r="8" spans="1:36" ht="19.95" customHeight="1" x14ac:dyDescent="0.35">
      <c r="A8" s="14" t="s">
        <v>181</v>
      </c>
      <c r="B8" s="15" t="s">
        <v>90</v>
      </c>
      <c r="C8" s="15" t="s">
        <v>167</v>
      </c>
      <c r="D8" s="15" t="s">
        <v>38</v>
      </c>
      <c r="E8" s="15" t="s">
        <v>75</v>
      </c>
      <c r="F8" s="15" t="s">
        <v>164</v>
      </c>
      <c r="G8" s="15" t="s">
        <v>101</v>
      </c>
      <c r="H8" s="15" t="s">
        <v>102</v>
      </c>
      <c r="I8" s="15" t="s">
        <v>198</v>
      </c>
      <c r="J8" s="15" t="s">
        <v>159</v>
      </c>
      <c r="K8" s="15" t="s">
        <v>158</v>
      </c>
      <c r="L8" s="15" t="s">
        <v>74</v>
      </c>
      <c r="M8" s="15" t="s">
        <v>74</v>
      </c>
      <c r="N8" s="15" t="s">
        <v>104</v>
      </c>
      <c r="O8" s="15" t="s">
        <v>210</v>
      </c>
      <c r="P8" s="15" t="s">
        <v>140</v>
      </c>
      <c r="Q8" s="15" t="s">
        <v>167</v>
      </c>
      <c r="R8" s="15" t="s">
        <v>139</v>
      </c>
      <c r="S8" s="15" t="s">
        <v>100</v>
      </c>
      <c r="T8" s="15" t="s">
        <v>103</v>
      </c>
      <c r="U8" s="15" t="s">
        <v>100</v>
      </c>
      <c r="V8" s="15" t="s">
        <v>100</v>
      </c>
      <c r="W8" s="15" t="s">
        <v>100</v>
      </c>
      <c r="X8" s="15" t="s">
        <v>100</v>
      </c>
      <c r="Y8" s="15" t="s">
        <v>100</v>
      </c>
      <c r="Z8" s="15" t="s">
        <v>100</v>
      </c>
      <c r="AA8" s="15" t="s">
        <v>100</v>
      </c>
      <c r="AB8" s="15" t="s">
        <v>103</v>
      </c>
      <c r="AC8" s="15" t="s">
        <v>139</v>
      </c>
      <c r="AD8" s="15" t="s">
        <v>103</v>
      </c>
      <c r="AE8" s="15" t="s">
        <v>103</v>
      </c>
      <c r="AF8" s="15" t="s">
        <v>100</v>
      </c>
      <c r="AG8" s="15" t="s">
        <v>178</v>
      </c>
      <c r="AH8" s="15" t="s">
        <v>210</v>
      </c>
      <c r="AI8" s="15" t="s">
        <v>100</v>
      </c>
      <c r="AJ8" s="15" t="s">
        <v>100</v>
      </c>
    </row>
    <row r="9" spans="1:36" ht="19.95" customHeight="1" x14ac:dyDescent="0.35">
      <c r="A9" s="16" t="s">
        <v>404</v>
      </c>
      <c r="B9" s="17" t="s">
        <v>125</v>
      </c>
      <c r="C9" s="17" t="s">
        <v>172</v>
      </c>
      <c r="D9" s="17" t="s">
        <v>124</v>
      </c>
      <c r="E9" s="17" t="s">
        <v>149</v>
      </c>
      <c r="F9" s="17" t="s">
        <v>127</v>
      </c>
      <c r="G9" s="17" t="s">
        <v>125</v>
      </c>
      <c r="H9" s="17" t="s">
        <v>172</v>
      </c>
      <c r="I9" s="17" t="s">
        <v>174</v>
      </c>
      <c r="J9" s="17" t="s">
        <v>125</v>
      </c>
      <c r="K9" s="17" t="s">
        <v>124</v>
      </c>
      <c r="L9" s="17" t="s">
        <v>153</v>
      </c>
      <c r="M9" s="17" t="s">
        <v>153</v>
      </c>
      <c r="N9" s="17" t="s">
        <v>175</v>
      </c>
      <c r="O9" s="17" t="s">
        <v>125</v>
      </c>
      <c r="P9" s="17" t="s">
        <v>125</v>
      </c>
      <c r="Q9" s="17" t="s">
        <v>170</v>
      </c>
      <c r="R9" s="17" t="s">
        <v>147</v>
      </c>
      <c r="S9" s="17" t="s">
        <v>123</v>
      </c>
      <c r="T9" s="17" t="s">
        <v>123</v>
      </c>
      <c r="U9" s="17" t="s">
        <v>123</v>
      </c>
      <c r="V9" s="17" t="s">
        <v>123</v>
      </c>
      <c r="W9" s="17" t="s">
        <v>123</v>
      </c>
      <c r="X9" s="17" t="s">
        <v>123</v>
      </c>
      <c r="Y9" s="17" t="s">
        <v>123</v>
      </c>
      <c r="Z9" s="17" t="s">
        <v>123</v>
      </c>
      <c r="AA9" s="17" t="s">
        <v>123</v>
      </c>
      <c r="AB9" s="17" t="s">
        <v>127</v>
      </c>
      <c r="AC9" s="17" t="s">
        <v>146</v>
      </c>
      <c r="AD9" s="17" t="s">
        <v>123</v>
      </c>
      <c r="AE9" s="17" t="s">
        <v>127</v>
      </c>
      <c r="AF9" s="17" t="s">
        <v>123</v>
      </c>
      <c r="AG9" s="17" t="s">
        <v>114</v>
      </c>
      <c r="AH9" s="17" t="s">
        <v>172</v>
      </c>
      <c r="AI9" s="17" t="s">
        <v>123</v>
      </c>
      <c r="AJ9" s="17" t="s">
        <v>123</v>
      </c>
    </row>
    <row r="10" spans="1:36" ht="19.95" customHeight="1" x14ac:dyDescent="0.35">
      <c r="A10" s="14" t="s">
        <v>298</v>
      </c>
      <c r="B10" s="15" t="s">
        <v>35</v>
      </c>
      <c r="C10" s="15" t="s">
        <v>180</v>
      </c>
      <c r="D10" s="15" t="s">
        <v>319</v>
      </c>
      <c r="E10" s="15" t="s">
        <v>292</v>
      </c>
      <c r="F10" s="15" t="s">
        <v>138</v>
      </c>
      <c r="G10" s="15" t="s">
        <v>159</v>
      </c>
      <c r="H10" s="15" t="s">
        <v>140</v>
      </c>
      <c r="I10" s="15" t="s">
        <v>39</v>
      </c>
      <c r="J10" s="15" t="s">
        <v>157</v>
      </c>
      <c r="K10" s="15" t="s">
        <v>229</v>
      </c>
      <c r="L10" s="15" t="s">
        <v>158</v>
      </c>
      <c r="M10" s="15" t="s">
        <v>159</v>
      </c>
      <c r="N10" s="15" t="s">
        <v>158</v>
      </c>
      <c r="O10" s="15" t="s">
        <v>75</v>
      </c>
      <c r="P10" s="15" t="s">
        <v>292</v>
      </c>
      <c r="Q10" s="15" t="s">
        <v>188</v>
      </c>
      <c r="R10" s="15" t="s">
        <v>256</v>
      </c>
      <c r="S10" s="15" t="s">
        <v>164</v>
      </c>
      <c r="T10" s="15" t="s">
        <v>197</v>
      </c>
      <c r="U10" s="15" t="s">
        <v>164</v>
      </c>
      <c r="V10" s="15" t="s">
        <v>101</v>
      </c>
      <c r="W10" s="15" t="s">
        <v>103</v>
      </c>
      <c r="X10" s="15" t="s">
        <v>103</v>
      </c>
      <c r="Y10" s="15" t="s">
        <v>104</v>
      </c>
      <c r="Z10" s="15" t="s">
        <v>105</v>
      </c>
      <c r="AA10" s="15" t="s">
        <v>100</v>
      </c>
      <c r="AB10" s="15" t="s">
        <v>103</v>
      </c>
      <c r="AC10" s="15" t="s">
        <v>132</v>
      </c>
      <c r="AD10" s="15" t="s">
        <v>158</v>
      </c>
      <c r="AE10" s="15" t="s">
        <v>103</v>
      </c>
      <c r="AF10" s="15" t="s">
        <v>162</v>
      </c>
      <c r="AG10" s="15" t="s">
        <v>280</v>
      </c>
      <c r="AH10" s="15" t="s">
        <v>41</v>
      </c>
      <c r="AI10" s="15" t="s">
        <v>103</v>
      </c>
      <c r="AJ10" s="15" t="s">
        <v>41</v>
      </c>
    </row>
    <row r="11" spans="1:36" ht="19.95" customHeight="1" x14ac:dyDescent="0.35">
      <c r="A11" s="16" t="s">
        <v>399</v>
      </c>
      <c r="B11" s="17" t="s">
        <v>114</v>
      </c>
      <c r="C11" s="17" t="s">
        <v>114</v>
      </c>
      <c r="D11" s="17" t="s">
        <v>114</v>
      </c>
      <c r="E11" s="17" t="s">
        <v>146</v>
      </c>
      <c r="F11" s="17" t="s">
        <v>185</v>
      </c>
      <c r="G11" s="17" t="s">
        <v>170</v>
      </c>
      <c r="H11" s="17" t="s">
        <v>149</v>
      </c>
      <c r="I11" s="17" t="s">
        <v>149</v>
      </c>
      <c r="J11" s="17" t="s">
        <v>116</v>
      </c>
      <c r="K11" s="17" t="s">
        <v>114</v>
      </c>
      <c r="L11" s="17" t="s">
        <v>149</v>
      </c>
      <c r="M11" s="17" t="s">
        <v>171</v>
      </c>
      <c r="N11" s="17" t="s">
        <v>149</v>
      </c>
      <c r="O11" s="17" t="s">
        <v>113</v>
      </c>
      <c r="P11" s="17" t="s">
        <v>146</v>
      </c>
      <c r="Q11" s="17" t="s">
        <v>146</v>
      </c>
      <c r="R11" s="17" t="s">
        <v>282</v>
      </c>
      <c r="S11" s="17" t="s">
        <v>127</v>
      </c>
      <c r="T11" s="17" t="s">
        <v>150</v>
      </c>
      <c r="U11" s="17" t="s">
        <v>153</v>
      </c>
      <c r="V11" s="17" t="s">
        <v>170</v>
      </c>
      <c r="W11" s="17" t="s">
        <v>175</v>
      </c>
      <c r="X11" s="17" t="s">
        <v>125</v>
      </c>
      <c r="Y11" s="17" t="s">
        <v>146</v>
      </c>
      <c r="Z11" s="17" t="s">
        <v>170</v>
      </c>
      <c r="AA11" s="17" t="s">
        <v>123</v>
      </c>
      <c r="AB11" s="17" t="s">
        <v>174</v>
      </c>
      <c r="AC11" s="17" t="s">
        <v>120</v>
      </c>
      <c r="AD11" s="17" t="s">
        <v>146</v>
      </c>
      <c r="AE11" s="17" t="s">
        <v>127</v>
      </c>
      <c r="AF11" s="17" t="s">
        <v>127</v>
      </c>
      <c r="AG11" s="17" t="s">
        <v>194</v>
      </c>
      <c r="AH11" s="17" t="s">
        <v>130</v>
      </c>
      <c r="AI11" s="17" t="s">
        <v>130</v>
      </c>
      <c r="AJ11" s="17" t="s">
        <v>172</v>
      </c>
    </row>
    <row r="12" spans="1:36" ht="19.95" customHeight="1" x14ac:dyDescent="0.35">
      <c r="A12" s="14" t="s">
        <v>161</v>
      </c>
      <c r="B12" s="15" t="s">
        <v>464</v>
      </c>
      <c r="C12" s="15" t="s">
        <v>29</v>
      </c>
      <c r="D12" s="15" t="s">
        <v>94</v>
      </c>
      <c r="E12" s="15" t="s">
        <v>91</v>
      </c>
      <c r="F12" s="15" t="s">
        <v>138</v>
      </c>
      <c r="G12" s="15" t="s">
        <v>49</v>
      </c>
      <c r="H12" s="15" t="s">
        <v>138</v>
      </c>
      <c r="I12" s="15" t="s">
        <v>376</v>
      </c>
      <c r="J12" s="15" t="s">
        <v>199</v>
      </c>
      <c r="K12" s="15" t="s">
        <v>131</v>
      </c>
      <c r="L12" s="15" t="s">
        <v>161</v>
      </c>
      <c r="M12" s="15" t="s">
        <v>187</v>
      </c>
      <c r="N12" s="15" t="s">
        <v>324</v>
      </c>
      <c r="O12" s="15" t="s">
        <v>163</v>
      </c>
      <c r="P12" s="15" t="s">
        <v>324</v>
      </c>
      <c r="Q12" s="15" t="s">
        <v>76</v>
      </c>
      <c r="R12" s="15" t="s">
        <v>98</v>
      </c>
      <c r="S12" s="15" t="s">
        <v>179</v>
      </c>
      <c r="T12" s="15" t="s">
        <v>292</v>
      </c>
      <c r="U12" s="15" t="s">
        <v>159</v>
      </c>
      <c r="V12" s="15" t="s">
        <v>188</v>
      </c>
      <c r="W12" s="15" t="s">
        <v>74</v>
      </c>
      <c r="X12" s="15" t="s">
        <v>164</v>
      </c>
      <c r="Y12" s="15" t="s">
        <v>143</v>
      </c>
      <c r="Z12" s="15" t="s">
        <v>103</v>
      </c>
      <c r="AA12" s="15" t="s">
        <v>218</v>
      </c>
      <c r="AB12" s="15" t="s">
        <v>102</v>
      </c>
      <c r="AC12" s="15" t="s">
        <v>200</v>
      </c>
      <c r="AD12" s="15" t="s">
        <v>306</v>
      </c>
      <c r="AE12" s="15" t="s">
        <v>104</v>
      </c>
      <c r="AF12" s="15" t="s">
        <v>180</v>
      </c>
      <c r="AG12" s="15" t="s">
        <v>180</v>
      </c>
      <c r="AH12" s="15" t="s">
        <v>98</v>
      </c>
      <c r="AI12" s="15" t="s">
        <v>198</v>
      </c>
      <c r="AJ12" s="15" t="s">
        <v>414</v>
      </c>
    </row>
    <row r="13" spans="1:36" ht="19.95" customHeight="1" x14ac:dyDescent="0.35">
      <c r="A13" s="16" t="s">
        <v>402</v>
      </c>
      <c r="B13" s="17" t="s">
        <v>147</v>
      </c>
      <c r="C13" s="17" t="s">
        <v>176</v>
      </c>
      <c r="D13" s="17" t="s">
        <v>150</v>
      </c>
      <c r="E13" s="17" t="s">
        <v>170</v>
      </c>
      <c r="F13" s="17" t="s">
        <v>185</v>
      </c>
      <c r="G13" s="17" t="s">
        <v>115</v>
      </c>
      <c r="H13" s="17" t="s">
        <v>120</v>
      </c>
      <c r="I13" s="17" t="s">
        <v>111</v>
      </c>
      <c r="J13" s="17" t="s">
        <v>176</v>
      </c>
      <c r="K13" s="17" t="s">
        <v>113</v>
      </c>
      <c r="L13" s="17" t="s">
        <v>185</v>
      </c>
      <c r="M13" s="17" t="s">
        <v>150</v>
      </c>
      <c r="N13" s="17" t="s">
        <v>115</v>
      </c>
      <c r="O13" s="17" t="s">
        <v>150</v>
      </c>
      <c r="P13" s="17" t="s">
        <v>148</v>
      </c>
      <c r="Q13" s="17" t="s">
        <v>185</v>
      </c>
      <c r="R13" s="17" t="s">
        <v>110</v>
      </c>
      <c r="S13" s="17" t="s">
        <v>116</v>
      </c>
      <c r="T13" s="17" t="s">
        <v>194</v>
      </c>
      <c r="U13" s="17" t="s">
        <v>150</v>
      </c>
      <c r="V13" s="17" t="s">
        <v>111</v>
      </c>
      <c r="W13" s="17" t="s">
        <v>170</v>
      </c>
      <c r="X13" s="17" t="s">
        <v>115</v>
      </c>
      <c r="Y13" s="17" t="s">
        <v>185</v>
      </c>
      <c r="Z13" s="17" t="s">
        <v>149</v>
      </c>
      <c r="AA13" s="17" t="s">
        <v>284</v>
      </c>
      <c r="AB13" s="17" t="s">
        <v>150</v>
      </c>
      <c r="AC13" s="17" t="s">
        <v>110</v>
      </c>
      <c r="AD13" s="17" t="s">
        <v>284</v>
      </c>
      <c r="AE13" s="17" t="s">
        <v>149</v>
      </c>
      <c r="AF13" s="17" t="s">
        <v>116</v>
      </c>
      <c r="AG13" s="17" t="s">
        <v>150</v>
      </c>
      <c r="AH13" s="17" t="s">
        <v>283</v>
      </c>
      <c r="AI13" s="17" t="s">
        <v>155</v>
      </c>
      <c r="AJ13" s="17" t="s">
        <v>150</v>
      </c>
    </row>
    <row r="14" spans="1:36" ht="19.95" customHeight="1" x14ac:dyDescent="0.35">
      <c r="A14" s="14" t="s">
        <v>188</v>
      </c>
      <c r="B14" s="15" t="s">
        <v>307</v>
      </c>
      <c r="C14" s="15" t="s">
        <v>254</v>
      </c>
      <c r="D14" s="15" t="s">
        <v>70</v>
      </c>
      <c r="E14" s="15" t="s">
        <v>42</v>
      </c>
      <c r="F14" s="15" t="s">
        <v>138</v>
      </c>
      <c r="G14" s="15" t="s">
        <v>197</v>
      </c>
      <c r="H14" s="15" t="s">
        <v>79</v>
      </c>
      <c r="I14" s="15" t="s">
        <v>306</v>
      </c>
      <c r="J14" s="15" t="s">
        <v>299</v>
      </c>
      <c r="K14" s="15" t="s">
        <v>180</v>
      </c>
      <c r="L14" s="15" t="s">
        <v>90</v>
      </c>
      <c r="M14" s="15" t="s">
        <v>187</v>
      </c>
      <c r="N14" s="15" t="s">
        <v>38</v>
      </c>
      <c r="O14" s="15" t="s">
        <v>95</v>
      </c>
      <c r="P14" s="15" t="s">
        <v>367</v>
      </c>
      <c r="Q14" s="15" t="s">
        <v>92</v>
      </c>
      <c r="R14" s="15" t="s">
        <v>179</v>
      </c>
      <c r="S14" s="15" t="s">
        <v>38</v>
      </c>
      <c r="T14" s="15" t="s">
        <v>91</v>
      </c>
      <c r="U14" s="15" t="s">
        <v>187</v>
      </c>
      <c r="V14" s="15" t="s">
        <v>137</v>
      </c>
      <c r="W14" s="15" t="s">
        <v>189</v>
      </c>
      <c r="X14" s="15" t="s">
        <v>104</v>
      </c>
      <c r="Y14" s="15" t="s">
        <v>103</v>
      </c>
      <c r="Z14" s="15" t="s">
        <v>105</v>
      </c>
      <c r="AA14" s="15" t="s">
        <v>143</v>
      </c>
      <c r="AB14" s="15" t="s">
        <v>143</v>
      </c>
      <c r="AC14" s="15" t="s">
        <v>334</v>
      </c>
      <c r="AD14" s="15" t="s">
        <v>235</v>
      </c>
      <c r="AE14" s="15" t="s">
        <v>143</v>
      </c>
      <c r="AF14" s="15" t="s">
        <v>181</v>
      </c>
      <c r="AG14" s="15" t="s">
        <v>245</v>
      </c>
      <c r="AH14" s="15" t="s">
        <v>138</v>
      </c>
      <c r="AI14" s="15" t="s">
        <v>104</v>
      </c>
      <c r="AJ14" s="15" t="s">
        <v>243</v>
      </c>
    </row>
    <row r="15" spans="1:36" ht="19.95" customHeight="1" x14ac:dyDescent="0.35">
      <c r="A15" s="16" t="s">
        <v>400</v>
      </c>
      <c r="B15" s="17" t="s">
        <v>185</v>
      </c>
      <c r="C15" s="17" t="s">
        <v>129</v>
      </c>
      <c r="D15" s="17" t="s">
        <v>148</v>
      </c>
      <c r="E15" s="17" t="s">
        <v>185</v>
      </c>
      <c r="F15" s="17" t="s">
        <v>185</v>
      </c>
      <c r="G15" s="17" t="s">
        <v>114</v>
      </c>
      <c r="H15" s="17" t="s">
        <v>129</v>
      </c>
      <c r="I15" s="17" t="s">
        <v>112</v>
      </c>
      <c r="J15" s="17" t="s">
        <v>113</v>
      </c>
      <c r="K15" s="17" t="s">
        <v>129</v>
      </c>
      <c r="L15" s="17" t="s">
        <v>115</v>
      </c>
      <c r="M15" s="17" t="s">
        <v>129</v>
      </c>
      <c r="N15" s="17" t="s">
        <v>116</v>
      </c>
      <c r="O15" s="17" t="s">
        <v>147</v>
      </c>
      <c r="P15" s="17" t="s">
        <v>148</v>
      </c>
      <c r="Q15" s="17" t="s">
        <v>115</v>
      </c>
      <c r="R15" s="17" t="s">
        <v>170</v>
      </c>
      <c r="S15" s="17" t="s">
        <v>117</v>
      </c>
      <c r="T15" s="17" t="s">
        <v>111</v>
      </c>
      <c r="U15" s="17" t="s">
        <v>194</v>
      </c>
      <c r="V15" s="17" t="s">
        <v>285</v>
      </c>
      <c r="W15" s="17" t="s">
        <v>148</v>
      </c>
      <c r="X15" s="17" t="s">
        <v>146</v>
      </c>
      <c r="Y15" s="17" t="s">
        <v>118</v>
      </c>
      <c r="Z15" s="17" t="s">
        <v>116</v>
      </c>
      <c r="AA15" s="17" t="s">
        <v>170</v>
      </c>
      <c r="AB15" s="17" t="s">
        <v>171</v>
      </c>
      <c r="AC15" s="17" t="s">
        <v>129</v>
      </c>
      <c r="AD15" s="17" t="s">
        <v>148</v>
      </c>
      <c r="AE15" s="17" t="s">
        <v>170</v>
      </c>
      <c r="AF15" s="17" t="s">
        <v>147</v>
      </c>
      <c r="AG15" s="17" t="s">
        <v>113</v>
      </c>
      <c r="AH15" s="17" t="s">
        <v>185</v>
      </c>
      <c r="AI15" s="17" t="s">
        <v>176</v>
      </c>
      <c r="AJ15" s="17" t="s">
        <v>147</v>
      </c>
    </row>
    <row r="16" spans="1:36" ht="19.95" customHeight="1" x14ac:dyDescent="0.35">
      <c r="A16" s="14" t="s">
        <v>100</v>
      </c>
      <c r="B16" s="15" t="s">
        <v>462</v>
      </c>
      <c r="C16" s="15" t="s">
        <v>29</v>
      </c>
      <c r="D16" s="15" t="s">
        <v>333</v>
      </c>
      <c r="E16" s="15" t="s">
        <v>291</v>
      </c>
      <c r="F16" s="15" t="s">
        <v>49</v>
      </c>
      <c r="G16" s="15" t="s">
        <v>90</v>
      </c>
      <c r="H16" s="15" t="s">
        <v>178</v>
      </c>
      <c r="I16" s="15" t="s">
        <v>160</v>
      </c>
      <c r="J16" s="15" t="s">
        <v>195</v>
      </c>
      <c r="K16" s="15" t="s">
        <v>398</v>
      </c>
      <c r="L16" s="15" t="s">
        <v>245</v>
      </c>
      <c r="M16" s="15" t="s">
        <v>324</v>
      </c>
      <c r="N16" s="15" t="s">
        <v>242</v>
      </c>
      <c r="O16" s="15" t="s">
        <v>292</v>
      </c>
      <c r="P16" s="15" t="s">
        <v>89</v>
      </c>
      <c r="Q16" s="15" t="s">
        <v>76</v>
      </c>
      <c r="R16" s="15" t="s">
        <v>105</v>
      </c>
      <c r="S16" s="15" t="s">
        <v>33</v>
      </c>
      <c r="T16" s="15" t="s">
        <v>101</v>
      </c>
      <c r="U16" s="15" t="s">
        <v>178</v>
      </c>
      <c r="V16" s="15" t="s">
        <v>40</v>
      </c>
      <c r="W16" s="15" t="s">
        <v>133</v>
      </c>
      <c r="X16" s="15" t="s">
        <v>198</v>
      </c>
      <c r="Y16" s="15" t="s">
        <v>198</v>
      </c>
      <c r="Z16" s="15" t="s">
        <v>103</v>
      </c>
      <c r="AA16" s="15" t="s">
        <v>140</v>
      </c>
      <c r="AB16" s="15" t="s">
        <v>164</v>
      </c>
      <c r="AC16" s="15" t="s">
        <v>159</v>
      </c>
      <c r="AD16" s="15" t="s">
        <v>167</v>
      </c>
      <c r="AE16" s="15" t="s">
        <v>102</v>
      </c>
      <c r="AF16" s="15" t="s">
        <v>463</v>
      </c>
      <c r="AG16" s="15" t="s">
        <v>235</v>
      </c>
      <c r="AH16" s="15" t="s">
        <v>108</v>
      </c>
      <c r="AI16" s="15" t="s">
        <v>104</v>
      </c>
      <c r="AJ16" s="15" t="s">
        <v>307</v>
      </c>
    </row>
    <row r="17" spans="1:36" ht="19.95" customHeight="1" x14ac:dyDescent="0.35">
      <c r="A17" s="16" t="s">
        <v>395</v>
      </c>
      <c r="B17" s="17" t="s">
        <v>112</v>
      </c>
      <c r="C17" s="17" t="s">
        <v>176</v>
      </c>
      <c r="D17" s="17" t="s">
        <v>119</v>
      </c>
      <c r="E17" s="17" t="s">
        <v>194</v>
      </c>
      <c r="F17" s="17" t="s">
        <v>148</v>
      </c>
      <c r="G17" s="17" t="s">
        <v>284</v>
      </c>
      <c r="H17" s="17" t="s">
        <v>284</v>
      </c>
      <c r="I17" s="17" t="s">
        <v>115</v>
      </c>
      <c r="J17" s="17" t="s">
        <v>115</v>
      </c>
      <c r="K17" s="17" t="s">
        <v>194</v>
      </c>
      <c r="L17" s="17" t="s">
        <v>283</v>
      </c>
      <c r="M17" s="17" t="s">
        <v>119</v>
      </c>
      <c r="N17" s="17" t="s">
        <v>270</v>
      </c>
      <c r="O17" s="17" t="s">
        <v>115</v>
      </c>
      <c r="P17" s="17" t="s">
        <v>120</v>
      </c>
      <c r="Q17" s="17" t="s">
        <v>113</v>
      </c>
      <c r="R17" s="17" t="s">
        <v>175</v>
      </c>
      <c r="S17" s="17" t="s">
        <v>314</v>
      </c>
      <c r="T17" s="17" t="s">
        <v>118</v>
      </c>
      <c r="U17" s="17" t="s">
        <v>154</v>
      </c>
      <c r="V17" s="17" t="s">
        <v>117</v>
      </c>
      <c r="W17" s="17" t="s">
        <v>339</v>
      </c>
      <c r="X17" s="17" t="s">
        <v>176</v>
      </c>
      <c r="Y17" s="17" t="s">
        <v>120</v>
      </c>
      <c r="Z17" s="17" t="s">
        <v>124</v>
      </c>
      <c r="AA17" s="17" t="s">
        <v>259</v>
      </c>
      <c r="AB17" s="17" t="s">
        <v>116</v>
      </c>
      <c r="AC17" s="17" t="s">
        <v>125</v>
      </c>
      <c r="AD17" s="17" t="s">
        <v>171</v>
      </c>
      <c r="AE17" s="17" t="s">
        <v>110</v>
      </c>
      <c r="AF17" s="17" t="s">
        <v>128</v>
      </c>
      <c r="AG17" s="17" t="s">
        <v>149</v>
      </c>
      <c r="AH17" s="17" t="s">
        <v>129</v>
      </c>
      <c r="AI17" s="17" t="s">
        <v>176</v>
      </c>
      <c r="AJ17" s="17" t="s">
        <v>266</v>
      </c>
    </row>
    <row r="18" spans="1:36" ht="19.95" customHeight="1" x14ac:dyDescent="0.35">
      <c r="A18" s="14" t="s">
        <v>290</v>
      </c>
      <c r="B18" s="15" t="s">
        <v>72</v>
      </c>
      <c r="C18" s="15" t="s">
        <v>190</v>
      </c>
      <c r="D18" s="15" t="s">
        <v>159</v>
      </c>
      <c r="E18" s="15" t="s">
        <v>75</v>
      </c>
      <c r="F18" s="15" t="s">
        <v>96</v>
      </c>
      <c r="G18" s="15" t="s">
        <v>73</v>
      </c>
      <c r="H18" s="15" t="s">
        <v>74</v>
      </c>
      <c r="I18" s="15" t="s">
        <v>210</v>
      </c>
      <c r="J18" s="15" t="s">
        <v>134</v>
      </c>
      <c r="K18" s="15" t="s">
        <v>138</v>
      </c>
      <c r="L18" s="15" t="s">
        <v>40</v>
      </c>
      <c r="M18" s="15" t="s">
        <v>197</v>
      </c>
      <c r="N18" s="15" t="s">
        <v>134</v>
      </c>
      <c r="O18" s="15" t="s">
        <v>74</v>
      </c>
      <c r="P18" s="15" t="s">
        <v>101</v>
      </c>
      <c r="Q18" s="15" t="s">
        <v>218</v>
      </c>
      <c r="R18" s="15" t="s">
        <v>101</v>
      </c>
      <c r="S18" s="15" t="s">
        <v>218</v>
      </c>
      <c r="T18" s="15" t="s">
        <v>96</v>
      </c>
      <c r="U18" s="15" t="s">
        <v>198</v>
      </c>
      <c r="V18" s="15" t="s">
        <v>164</v>
      </c>
      <c r="W18" s="15" t="s">
        <v>103</v>
      </c>
      <c r="X18" s="15" t="s">
        <v>164</v>
      </c>
      <c r="Y18" s="15" t="s">
        <v>198</v>
      </c>
      <c r="Z18" s="15" t="s">
        <v>164</v>
      </c>
      <c r="AA18" s="15" t="s">
        <v>100</v>
      </c>
      <c r="AB18" s="15" t="s">
        <v>140</v>
      </c>
      <c r="AC18" s="15" t="s">
        <v>163</v>
      </c>
      <c r="AD18" s="15" t="s">
        <v>134</v>
      </c>
      <c r="AE18" s="15" t="s">
        <v>162</v>
      </c>
      <c r="AF18" s="15" t="s">
        <v>73</v>
      </c>
      <c r="AG18" s="15" t="s">
        <v>159</v>
      </c>
      <c r="AH18" s="15" t="s">
        <v>38</v>
      </c>
      <c r="AI18" s="15" t="s">
        <v>100</v>
      </c>
      <c r="AJ18" s="15" t="s">
        <v>188</v>
      </c>
    </row>
    <row r="19" spans="1:36" ht="19.95" customHeight="1" x14ac:dyDescent="0.35">
      <c r="A19" s="16" t="s">
        <v>294</v>
      </c>
      <c r="B19" s="17" t="s">
        <v>118</v>
      </c>
      <c r="C19" s="17" t="s">
        <v>170</v>
      </c>
      <c r="D19" s="17" t="s">
        <v>172</v>
      </c>
      <c r="E19" s="17" t="s">
        <v>149</v>
      </c>
      <c r="F19" s="17" t="s">
        <v>151</v>
      </c>
      <c r="G19" s="17" t="s">
        <v>118</v>
      </c>
      <c r="H19" s="17" t="s">
        <v>124</v>
      </c>
      <c r="I19" s="17" t="s">
        <v>172</v>
      </c>
      <c r="J19" s="17" t="s">
        <v>124</v>
      </c>
      <c r="K19" s="17" t="s">
        <v>149</v>
      </c>
      <c r="L19" s="17" t="s">
        <v>125</v>
      </c>
      <c r="M19" s="17" t="s">
        <v>170</v>
      </c>
      <c r="N19" s="17" t="s">
        <v>171</v>
      </c>
      <c r="O19" s="17" t="s">
        <v>124</v>
      </c>
      <c r="P19" s="17" t="s">
        <v>172</v>
      </c>
      <c r="Q19" s="17" t="s">
        <v>125</v>
      </c>
      <c r="R19" s="17" t="s">
        <v>172</v>
      </c>
      <c r="S19" s="17" t="s">
        <v>172</v>
      </c>
      <c r="T19" s="17" t="s">
        <v>146</v>
      </c>
      <c r="U19" s="17" t="s">
        <v>172</v>
      </c>
      <c r="V19" s="17" t="s">
        <v>125</v>
      </c>
      <c r="W19" s="17" t="s">
        <v>175</v>
      </c>
      <c r="X19" s="17" t="s">
        <v>112</v>
      </c>
      <c r="Y19" s="17" t="s">
        <v>120</v>
      </c>
      <c r="Z19" s="17" t="s">
        <v>271</v>
      </c>
      <c r="AA19" s="17" t="s">
        <v>123</v>
      </c>
      <c r="AB19" s="17" t="s">
        <v>260</v>
      </c>
      <c r="AC19" s="17" t="s">
        <v>118</v>
      </c>
      <c r="AD19" s="17" t="s">
        <v>116</v>
      </c>
      <c r="AE19" s="17" t="s">
        <v>265</v>
      </c>
      <c r="AF19" s="17" t="s">
        <v>172</v>
      </c>
      <c r="AG19" s="17" t="s">
        <v>125</v>
      </c>
      <c r="AH19" s="17" t="s">
        <v>129</v>
      </c>
      <c r="AI19" s="17" t="s">
        <v>174</v>
      </c>
      <c r="AJ19" s="17" t="s">
        <v>125</v>
      </c>
    </row>
    <row r="20" spans="1:36" x14ac:dyDescent="0.3">
      <c r="B20" s="3">
        <f>((B9)+(B11)+(B13)+(B15)+(B17)+(B19))</f>
        <v>0.99999999999999989</v>
      </c>
      <c r="D20" s="3"/>
      <c r="AD20" s="3"/>
      <c r="AE20" s="3"/>
      <c r="AF20" s="3"/>
    </row>
  </sheetData>
  <sheetProtection algorithmName="SHA-512" hashValue="jhBZm4juc2d4QCowJ+KWLlaYZ6ZToPm+gSsqPI1MBKk+OYbjq+jp9s3EHJejLZ2yvq3bbGReVOAaAuESIygvqw==" saltValue="uQ3on11b08Q0WMbja8zgBw==" spinCount="100000" sheet="1" objects="1" scenarios="1"/>
  <mergeCells count="9">
    <mergeCell ref="M4:Q4"/>
    <mergeCell ref="R4:AB4"/>
    <mergeCell ref="AC4:AF4"/>
    <mergeCell ref="AG4:AJ4"/>
    <mergeCell ref="B2:F2"/>
    <mergeCell ref="A3:D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AJ20"/>
  <sheetViews>
    <sheetView showGridLines="0" workbookViewId="0"/>
  </sheetViews>
  <sheetFormatPr defaultColWidth="10.88671875" defaultRowHeight="14.4" x14ac:dyDescent="0.3"/>
  <cols>
    <col min="1" max="1" width="68"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76.8" customHeight="1" x14ac:dyDescent="0.3">
      <c r="A3" s="94" t="s">
        <v>692</v>
      </c>
      <c r="B3" s="94"/>
      <c r="C3" s="94"/>
      <c r="D3" s="94"/>
      <c r="E3" s="52"/>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76.2"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382</v>
      </c>
      <c r="C7" s="17" t="s">
        <v>465</v>
      </c>
      <c r="D7" s="17" t="s">
        <v>466</v>
      </c>
      <c r="E7" s="17" t="s">
        <v>25</v>
      </c>
      <c r="F7" s="17" t="s">
        <v>418</v>
      </c>
      <c r="G7" s="17" t="s">
        <v>34</v>
      </c>
      <c r="H7" s="17" t="s">
        <v>406</v>
      </c>
      <c r="I7" s="17" t="s">
        <v>357</v>
      </c>
      <c r="J7" s="17" t="s">
        <v>451</v>
      </c>
      <c r="K7" s="17" t="s">
        <v>60</v>
      </c>
      <c r="L7" s="17" t="s">
        <v>431</v>
      </c>
      <c r="M7" s="17" t="s">
        <v>62</v>
      </c>
      <c r="N7" s="17" t="s">
        <v>460</v>
      </c>
      <c r="O7" s="17" t="s">
        <v>64</v>
      </c>
      <c r="P7" s="17" t="s">
        <v>332</v>
      </c>
      <c r="Q7" s="17" t="s">
        <v>434</v>
      </c>
      <c r="R7" s="17" t="s">
        <v>67</v>
      </c>
      <c r="S7" s="17" t="s">
        <v>447</v>
      </c>
      <c r="T7" s="17" t="s">
        <v>69</v>
      </c>
      <c r="U7" s="17" t="s">
        <v>166</v>
      </c>
      <c r="V7" s="17" t="s">
        <v>71</v>
      </c>
      <c r="W7" s="17" t="s">
        <v>240</v>
      </c>
      <c r="X7" s="17" t="s">
        <v>167</v>
      </c>
      <c r="Y7" s="17" t="s">
        <v>140</v>
      </c>
      <c r="Z7" s="17" t="s">
        <v>162</v>
      </c>
      <c r="AA7" s="17" t="s">
        <v>279</v>
      </c>
      <c r="AB7" s="17" t="s">
        <v>95</v>
      </c>
      <c r="AC7" s="17" t="s">
        <v>77</v>
      </c>
      <c r="AD7" s="17" t="s">
        <v>390</v>
      </c>
      <c r="AE7" s="17" t="s">
        <v>158</v>
      </c>
      <c r="AF7" s="17" t="s">
        <v>409</v>
      </c>
      <c r="AG7" s="17" t="s">
        <v>410</v>
      </c>
      <c r="AH7" s="17" t="s">
        <v>307</v>
      </c>
      <c r="AI7" s="17" t="s">
        <v>162</v>
      </c>
      <c r="AJ7" s="17" t="s">
        <v>84</v>
      </c>
    </row>
    <row r="8" spans="1:36" ht="19.95" customHeight="1" x14ac:dyDescent="0.35">
      <c r="A8" s="14" t="s">
        <v>181</v>
      </c>
      <c r="B8" s="15" t="s">
        <v>177</v>
      </c>
      <c r="C8" s="15" t="s">
        <v>161</v>
      </c>
      <c r="D8" s="15" t="s">
        <v>305</v>
      </c>
      <c r="E8" s="15" t="s">
        <v>134</v>
      </c>
      <c r="F8" s="15" t="s">
        <v>158</v>
      </c>
      <c r="G8" s="15" t="s">
        <v>96</v>
      </c>
      <c r="H8" s="15" t="s">
        <v>205</v>
      </c>
      <c r="I8" s="15" t="s">
        <v>73</v>
      </c>
      <c r="J8" s="15" t="s">
        <v>76</v>
      </c>
      <c r="K8" s="15" t="s">
        <v>42</v>
      </c>
      <c r="L8" s="15" t="s">
        <v>205</v>
      </c>
      <c r="M8" s="15" t="s">
        <v>39</v>
      </c>
      <c r="N8" s="15" t="s">
        <v>38</v>
      </c>
      <c r="O8" s="15" t="s">
        <v>140</v>
      </c>
      <c r="P8" s="15" t="s">
        <v>188</v>
      </c>
      <c r="Q8" s="15" t="s">
        <v>102</v>
      </c>
      <c r="R8" s="15" t="s">
        <v>100</v>
      </c>
      <c r="S8" s="15" t="s">
        <v>299</v>
      </c>
      <c r="T8" s="15" t="s">
        <v>100</v>
      </c>
      <c r="U8" s="15" t="s">
        <v>83</v>
      </c>
      <c r="V8" s="15" t="s">
        <v>100</v>
      </c>
      <c r="W8" s="15" t="s">
        <v>210</v>
      </c>
      <c r="X8" s="15" t="s">
        <v>100</v>
      </c>
      <c r="Y8" s="15" t="s">
        <v>100</v>
      </c>
      <c r="Z8" s="15" t="s">
        <v>100</v>
      </c>
      <c r="AA8" s="15" t="s">
        <v>143</v>
      </c>
      <c r="AB8" s="15" t="s">
        <v>103</v>
      </c>
      <c r="AC8" s="15" t="s">
        <v>100</v>
      </c>
      <c r="AD8" s="15" t="s">
        <v>100</v>
      </c>
      <c r="AE8" s="15" t="s">
        <v>103</v>
      </c>
      <c r="AF8" s="15" t="s">
        <v>93</v>
      </c>
      <c r="AG8" s="15" t="s">
        <v>143</v>
      </c>
      <c r="AH8" s="15" t="s">
        <v>103</v>
      </c>
      <c r="AI8" s="15" t="s">
        <v>104</v>
      </c>
      <c r="AJ8" s="15" t="s">
        <v>94</v>
      </c>
    </row>
    <row r="9" spans="1:36" ht="19.95" customHeight="1" x14ac:dyDescent="0.35">
      <c r="A9" s="16" t="s">
        <v>404</v>
      </c>
      <c r="B9" s="17" t="s">
        <v>149</v>
      </c>
      <c r="C9" s="17" t="s">
        <v>151</v>
      </c>
      <c r="D9" s="17" t="s">
        <v>149</v>
      </c>
      <c r="E9" s="17" t="s">
        <v>151</v>
      </c>
      <c r="F9" s="17" t="s">
        <v>170</v>
      </c>
      <c r="G9" s="17" t="s">
        <v>149</v>
      </c>
      <c r="H9" s="17" t="s">
        <v>149</v>
      </c>
      <c r="I9" s="17" t="s">
        <v>118</v>
      </c>
      <c r="J9" s="17" t="s">
        <v>118</v>
      </c>
      <c r="K9" s="17" t="s">
        <v>146</v>
      </c>
      <c r="L9" s="17" t="s">
        <v>118</v>
      </c>
      <c r="M9" s="17" t="s">
        <v>171</v>
      </c>
      <c r="N9" s="17" t="s">
        <v>116</v>
      </c>
      <c r="O9" s="17" t="s">
        <v>151</v>
      </c>
      <c r="P9" s="17" t="s">
        <v>130</v>
      </c>
      <c r="Q9" s="17" t="s">
        <v>172</v>
      </c>
      <c r="R9" s="17" t="s">
        <v>123</v>
      </c>
      <c r="S9" s="17" t="s">
        <v>285</v>
      </c>
      <c r="T9" s="17" t="s">
        <v>123</v>
      </c>
      <c r="U9" s="17" t="s">
        <v>171</v>
      </c>
      <c r="V9" s="17" t="s">
        <v>123</v>
      </c>
      <c r="W9" s="17" t="s">
        <v>151</v>
      </c>
      <c r="X9" s="17" t="s">
        <v>123</v>
      </c>
      <c r="Y9" s="17" t="s">
        <v>123</v>
      </c>
      <c r="Z9" s="17" t="s">
        <v>123</v>
      </c>
      <c r="AA9" s="17" t="s">
        <v>170</v>
      </c>
      <c r="AB9" s="17" t="s">
        <v>172</v>
      </c>
      <c r="AC9" s="17" t="s">
        <v>123</v>
      </c>
      <c r="AD9" s="17" t="s">
        <v>123</v>
      </c>
      <c r="AE9" s="17" t="s">
        <v>153</v>
      </c>
      <c r="AF9" s="17" t="s">
        <v>110</v>
      </c>
      <c r="AG9" s="17" t="s">
        <v>175</v>
      </c>
      <c r="AH9" s="17" t="s">
        <v>175</v>
      </c>
      <c r="AI9" s="17" t="s">
        <v>150</v>
      </c>
      <c r="AJ9" s="17" t="s">
        <v>148</v>
      </c>
    </row>
    <row r="10" spans="1:36" ht="19.95" customHeight="1" x14ac:dyDescent="0.35">
      <c r="A10" s="14" t="s">
        <v>298</v>
      </c>
      <c r="B10" s="15" t="s">
        <v>335</v>
      </c>
      <c r="C10" s="15" t="s">
        <v>246</v>
      </c>
      <c r="D10" s="15" t="s">
        <v>132</v>
      </c>
      <c r="E10" s="15" t="s">
        <v>189</v>
      </c>
      <c r="F10" s="15" t="s">
        <v>163</v>
      </c>
      <c r="G10" s="15" t="s">
        <v>372</v>
      </c>
      <c r="H10" s="15" t="s">
        <v>39</v>
      </c>
      <c r="I10" s="15" t="s">
        <v>329</v>
      </c>
      <c r="J10" s="15" t="s">
        <v>98</v>
      </c>
      <c r="K10" s="15" t="s">
        <v>305</v>
      </c>
      <c r="L10" s="15" t="s">
        <v>38</v>
      </c>
      <c r="M10" s="15" t="s">
        <v>137</v>
      </c>
      <c r="N10" s="15" t="s">
        <v>97</v>
      </c>
      <c r="O10" s="15" t="s">
        <v>218</v>
      </c>
      <c r="P10" s="15" t="s">
        <v>45</v>
      </c>
      <c r="Q10" s="15" t="s">
        <v>159</v>
      </c>
      <c r="R10" s="15" t="s">
        <v>218</v>
      </c>
      <c r="S10" s="15" t="s">
        <v>414</v>
      </c>
      <c r="T10" s="15" t="s">
        <v>198</v>
      </c>
      <c r="U10" s="15" t="s">
        <v>197</v>
      </c>
      <c r="V10" s="15" t="s">
        <v>164</v>
      </c>
      <c r="W10" s="15" t="s">
        <v>197</v>
      </c>
      <c r="X10" s="15" t="s">
        <v>103</v>
      </c>
      <c r="Y10" s="15" t="s">
        <v>100</v>
      </c>
      <c r="Z10" s="15" t="s">
        <v>100</v>
      </c>
      <c r="AA10" s="15" t="s">
        <v>104</v>
      </c>
      <c r="AB10" s="15" t="s">
        <v>105</v>
      </c>
      <c r="AC10" s="15" t="s">
        <v>73</v>
      </c>
      <c r="AD10" s="15" t="s">
        <v>164</v>
      </c>
      <c r="AE10" s="15" t="s">
        <v>103</v>
      </c>
      <c r="AF10" s="15" t="s">
        <v>255</v>
      </c>
      <c r="AG10" s="15" t="s">
        <v>197</v>
      </c>
      <c r="AH10" s="15" t="s">
        <v>74</v>
      </c>
      <c r="AI10" s="15" t="s">
        <v>105</v>
      </c>
      <c r="AJ10" s="15" t="s">
        <v>389</v>
      </c>
    </row>
    <row r="11" spans="1:36" ht="19.95" customHeight="1" x14ac:dyDescent="0.35">
      <c r="A11" s="16" t="s">
        <v>399</v>
      </c>
      <c r="B11" s="17" t="s">
        <v>116</v>
      </c>
      <c r="C11" s="17" t="s">
        <v>149</v>
      </c>
      <c r="D11" s="17" t="s">
        <v>113</v>
      </c>
      <c r="E11" s="17" t="s">
        <v>124</v>
      </c>
      <c r="F11" s="17" t="s">
        <v>114</v>
      </c>
      <c r="G11" s="17" t="s">
        <v>148</v>
      </c>
      <c r="H11" s="17" t="s">
        <v>114</v>
      </c>
      <c r="I11" s="17" t="s">
        <v>110</v>
      </c>
      <c r="J11" s="17" t="s">
        <v>116</v>
      </c>
      <c r="K11" s="17" t="s">
        <v>146</v>
      </c>
      <c r="L11" s="17" t="s">
        <v>116</v>
      </c>
      <c r="M11" s="17" t="s">
        <v>116</v>
      </c>
      <c r="N11" s="17" t="s">
        <v>185</v>
      </c>
      <c r="O11" s="17" t="s">
        <v>125</v>
      </c>
      <c r="P11" s="17" t="s">
        <v>117</v>
      </c>
      <c r="Q11" s="17" t="s">
        <v>114</v>
      </c>
      <c r="R11" s="17" t="s">
        <v>172</v>
      </c>
      <c r="S11" s="17" t="s">
        <v>121</v>
      </c>
      <c r="T11" s="17" t="s">
        <v>172</v>
      </c>
      <c r="U11" s="17" t="s">
        <v>185</v>
      </c>
      <c r="V11" s="17" t="s">
        <v>124</v>
      </c>
      <c r="W11" s="17" t="s">
        <v>194</v>
      </c>
      <c r="X11" s="17" t="s">
        <v>174</v>
      </c>
      <c r="Y11" s="17" t="s">
        <v>175</v>
      </c>
      <c r="Z11" s="17" t="s">
        <v>123</v>
      </c>
      <c r="AA11" s="17" t="s">
        <v>151</v>
      </c>
      <c r="AB11" s="17" t="s">
        <v>125</v>
      </c>
      <c r="AC11" s="17" t="s">
        <v>172</v>
      </c>
      <c r="AD11" s="17" t="s">
        <v>127</v>
      </c>
      <c r="AE11" s="17" t="s">
        <v>153</v>
      </c>
      <c r="AF11" s="17" t="s">
        <v>119</v>
      </c>
      <c r="AG11" s="17" t="s">
        <v>124</v>
      </c>
      <c r="AH11" s="17" t="s">
        <v>153</v>
      </c>
      <c r="AI11" s="17" t="s">
        <v>117</v>
      </c>
      <c r="AJ11" s="17" t="s">
        <v>120</v>
      </c>
    </row>
    <row r="12" spans="1:36" ht="19.95" customHeight="1" x14ac:dyDescent="0.35">
      <c r="A12" s="14" t="s">
        <v>161</v>
      </c>
      <c r="B12" s="15" t="s">
        <v>359</v>
      </c>
      <c r="C12" s="15" t="s">
        <v>177</v>
      </c>
      <c r="D12" s="15" t="s">
        <v>414</v>
      </c>
      <c r="E12" s="15" t="s">
        <v>91</v>
      </c>
      <c r="F12" s="15" t="s">
        <v>79</v>
      </c>
      <c r="G12" s="15" t="s">
        <v>76</v>
      </c>
      <c r="H12" s="15" t="s">
        <v>372</v>
      </c>
      <c r="I12" s="15" t="s">
        <v>178</v>
      </c>
      <c r="J12" s="15" t="s">
        <v>180</v>
      </c>
      <c r="K12" s="15" t="s">
        <v>367</v>
      </c>
      <c r="L12" s="15" t="s">
        <v>305</v>
      </c>
      <c r="M12" s="15" t="s">
        <v>75</v>
      </c>
      <c r="N12" s="15" t="s">
        <v>161</v>
      </c>
      <c r="O12" s="15" t="s">
        <v>108</v>
      </c>
      <c r="P12" s="15" t="s">
        <v>246</v>
      </c>
      <c r="Q12" s="15" t="s">
        <v>41</v>
      </c>
      <c r="R12" s="15" t="s">
        <v>39</v>
      </c>
      <c r="S12" s="15" t="s">
        <v>79</v>
      </c>
      <c r="T12" s="15" t="s">
        <v>95</v>
      </c>
      <c r="U12" s="15" t="s">
        <v>204</v>
      </c>
      <c r="V12" s="15" t="s">
        <v>101</v>
      </c>
      <c r="W12" s="15" t="s">
        <v>163</v>
      </c>
      <c r="X12" s="15" t="s">
        <v>103</v>
      </c>
      <c r="Y12" s="15" t="s">
        <v>103</v>
      </c>
      <c r="Z12" s="15" t="s">
        <v>100</v>
      </c>
      <c r="AA12" s="15" t="s">
        <v>205</v>
      </c>
      <c r="AB12" s="15" t="s">
        <v>198</v>
      </c>
      <c r="AC12" s="15" t="s">
        <v>187</v>
      </c>
      <c r="AD12" s="15" t="s">
        <v>138</v>
      </c>
      <c r="AE12" s="15" t="s">
        <v>198</v>
      </c>
      <c r="AF12" s="15" t="s">
        <v>132</v>
      </c>
      <c r="AG12" s="15" t="s">
        <v>235</v>
      </c>
      <c r="AH12" s="15" t="s">
        <v>92</v>
      </c>
      <c r="AI12" s="15" t="s">
        <v>105</v>
      </c>
      <c r="AJ12" s="15" t="s">
        <v>177</v>
      </c>
    </row>
    <row r="13" spans="1:36" ht="19.95" customHeight="1" x14ac:dyDescent="0.35">
      <c r="A13" s="16" t="s">
        <v>402</v>
      </c>
      <c r="B13" s="17" t="s">
        <v>150</v>
      </c>
      <c r="C13" s="17" t="s">
        <v>147</v>
      </c>
      <c r="D13" s="17" t="s">
        <v>116</v>
      </c>
      <c r="E13" s="17" t="s">
        <v>170</v>
      </c>
      <c r="F13" s="17" t="s">
        <v>170</v>
      </c>
      <c r="G13" s="17" t="s">
        <v>150</v>
      </c>
      <c r="H13" s="17" t="s">
        <v>115</v>
      </c>
      <c r="I13" s="17" t="s">
        <v>115</v>
      </c>
      <c r="J13" s="17" t="s">
        <v>129</v>
      </c>
      <c r="K13" s="17" t="s">
        <v>116</v>
      </c>
      <c r="L13" s="17" t="s">
        <v>115</v>
      </c>
      <c r="M13" s="17" t="s">
        <v>116</v>
      </c>
      <c r="N13" s="17" t="s">
        <v>113</v>
      </c>
      <c r="O13" s="17" t="s">
        <v>176</v>
      </c>
      <c r="P13" s="17" t="s">
        <v>113</v>
      </c>
      <c r="Q13" s="17" t="s">
        <v>149</v>
      </c>
      <c r="R13" s="17" t="s">
        <v>118</v>
      </c>
      <c r="S13" s="17" t="s">
        <v>170</v>
      </c>
      <c r="T13" s="17" t="s">
        <v>176</v>
      </c>
      <c r="U13" s="17" t="s">
        <v>285</v>
      </c>
      <c r="V13" s="17" t="s">
        <v>170</v>
      </c>
      <c r="W13" s="17" t="s">
        <v>270</v>
      </c>
      <c r="X13" s="17" t="s">
        <v>153</v>
      </c>
      <c r="Y13" s="17" t="s">
        <v>125</v>
      </c>
      <c r="Z13" s="17" t="s">
        <v>123</v>
      </c>
      <c r="AA13" s="17" t="s">
        <v>193</v>
      </c>
      <c r="AB13" s="17" t="s">
        <v>146</v>
      </c>
      <c r="AC13" s="17" t="s">
        <v>130</v>
      </c>
      <c r="AD13" s="17" t="s">
        <v>115</v>
      </c>
      <c r="AE13" s="17" t="s">
        <v>150</v>
      </c>
      <c r="AF13" s="17" t="s">
        <v>110</v>
      </c>
      <c r="AG13" s="17" t="s">
        <v>149</v>
      </c>
      <c r="AH13" s="17" t="s">
        <v>113</v>
      </c>
      <c r="AI13" s="17" t="s">
        <v>129</v>
      </c>
      <c r="AJ13" s="17" t="s">
        <v>176</v>
      </c>
    </row>
    <row r="14" spans="1:36" ht="19.95" customHeight="1" x14ac:dyDescent="0.35">
      <c r="A14" s="14" t="s">
        <v>188</v>
      </c>
      <c r="B14" s="15" t="s">
        <v>419</v>
      </c>
      <c r="C14" s="15" t="s">
        <v>450</v>
      </c>
      <c r="D14" s="15" t="s">
        <v>136</v>
      </c>
      <c r="E14" s="15" t="s">
        <v>42</v>
      </c>
      <c r="F14" s="15" t="s">
        <v>161</v>
      </c>
      <c r="G14" s="15" t="s">
        <v>189</v>
      </c>
      <c r="H14" s="15" t="s">
        <v>197</v>
      </c>
      <c r="I14" s="15" t="s">
        <v>329</v>
      </c>
      <c r="J14" s="15" t="s">
        <v>72</v>
      </c>
      <c r="K14" s="15" t="s">
        <v>324</v>
      </c>
      <c r="L14" s="15" t="s">
        <v>160</v>
      </c>
      <c r="M14" s="15" t="s">
        <v>137</v>
      </c>
      <c r="N14" s="15" t="s">
        <v>179</v>
      </c>
      <c r="O14" s="15" t="s">
        <v>41</v>
      </c>
      <c r="P14" s="15" t="s">
        <v>367</v>
      </c>
      <c r="Q14" s="15" t="s">
        <v>178</v>
      </c>
      <c r="R14" s="15" t="s">
        <v>180</v>
      </c>
      <c r="S14" s="15" t="s">
        <v>164</v>
      </c>
      <c r="T14" s="15" t="s">
        <v>292</v>
      </c>
      <c r="U14" s="15" t="s">
        <v>39</v>
      </c>
      <c r="V14" s="15" t="s">
        <v>235</v>
      </c>
      <c r="W14" s="15" t="s">
        <v>198</v>
      </c>
      <c r="X14" s="15" t="s">
        <v>164</v>
      </c>
      <c r="Y14" s="15" t="s">
        <v>104</v>
      </c>
      <c r="Z14" s="15" t="s">
        <v>105</v>
      </c>
      <c r="AA14" s="15" t="s">
        <v>100</v>
      </c>
      <c r="AB14" s="15" t="s">
        <v>104</v>
      </c>
      <c r="AC14" s="15" t="s">
        <v>403</v>
      </c>
      <c r="AD14" s="15" t="s">
        <v>45</v>
      </c>
      <c r="AE14" s="15" t="s">
        <v>105</v>
      </c>
      <c r="AF14" s="15" t="s">
        <v>179</v>
      </c>
      <c r="AG14" s="15" t="s">
        <v>93</v>
      </c>
      <c r="AH14" s="15" t="s">
        <v>133</v>
      </c>
      <c r="AI14" s="15" t="s">
        <v>104</v>
      </c>
      <c r="AJ14" s="15" t="s">
        <v>91</v>
      </c>
    </row>
    <row r="15" spans="1:36" ht="19.95" customHeight="1" x14ac:dyDescent="0.35">
      <c r="A15" s="16" t="s">
        <v>400</v>
      </c>
      <c r="B15" s="17" t="s">
        <v>150</v>
      </c>
      <c r="C15" s="17" t="s">
        <v>148</v>
      </c>
      <c r="D15" s="17" t="s">
        <v>116</v>
      </c>
      <c r="E15" s="17" t="s">
        <v>185</v>
      </c>
      <c r="F15" s="17" t="s">
        <v>110</v>
      </c>
      <c r="G15" s="17" t="s">
        <v>151</v>
      </c>
      <c r="H15" s="17" t="s">
        <v>116</v>
      </c>
      <c r="I15" s="17" t="s">
        <v>110</v>
      </c>
      <c r="J15" s="17" t="s">
        <v>147</v>
      </c>
      <c r="K15" s="17" t="s">
        <v>116</v>
      </c>
      <c r="L15" s="17" t="s">
        <v>147</v>
      </c>
      <c r="M15" s="17" t="s">
        <v>117</v>
      </c>
      <c r="N15" s="17" t="s">
        <v>146</v>
      </c>
      <c r="O15" s="17" t="s">
        <v>171</v>
      </c>
      <c r="P15" s="17" t="s">
        <v>148</v>
      </c>
      <c r="Q15" s="17" t="s">
        <v>283</v>
      </c>
      <c r="R15" s="17" t="s">
        <v>111</v>
      </c>
      <c r="S15" s="17" t="s">
        <v>127</v>
      </c>
      <c r="T15" s="17" t="s">
        <v>194</v>
      </c>
      <c r="U15" s="17" t="s">
        <v>129</v>
      </c>
      <c r="V15" s="17" t="s">
        <v>261</v>
      </c>
      <c r="W15" s="17" t="s">
        <v>125</v>
      </c>
      <c r="X15" s="17" t="s">
        <v>112</v>
      </c>
      <c r="Y15" s="17" t="s">
        <v>116</v>
      </c>
      <c r="Z15" s="17" t="s">
        <v>114</v>
      </c>
      <c r="AA15" s="17" t="s">
        <v>175</v>
      </c>
      <c r="AB15" s="17" t="s">
        <v>151</v>
      </c>
      <c r="AC15" s="17" t="s">
        <v>194</v>
      </c>
      <c r="AD15" s="17" t="s">
        <v>111</v>
      </c>
      <c r="AE15" s="17" t="s">
        <v>118</v>
      </c>
      <c r="AF15" s="17" t="s">
        <v>118</v>
      </c>
      <c r="AG15" s="17" t="s">
        <v>112</v>
      </c>
      <c r="AH15" s="17" t="s">
        <v>176</v>
      </c>
      <c r="AI15" s="17" t="s">
        <v>147</v>
      </c>
      <c r="AJ15" s="17" t="s">
        <v>130</v>
      </c>
    </row>
    <row r="16" spans="1:36" ht="19.95" customHeight="1" x14ac:dyDescent="0.35">
      <c r="A16" s="14" t="s">
        <v>100</v>
      </c>
      <c r="B16" s="15" t="s">
        <v>467</v>
      </c>
      <c r="C16" s="15" t="s">
        <v>231</v>
      </c>
      <c r="D16" s="15" t="s">
        <v>458</v>
      </c>
      <c r="E16" s="15" t="s">
        <v>369</v>
      </c>
      <c r="F16" s="15" t="s">
        <v>135</v>
      </c>
      <c r="G16" s="15" t="s">
        <v>306</v>
      </c>
      <c r="H16" s="15" t="s">
        <v>138</v>
      </c>
      <c r="I16" s="15" t="s">
        <v>79</v>
      </c>
      <c r="J16" s="15" t="s">
        <v>232</v>
      </c>
      <c r="K16" s="15" t="s">
        <v>362</v>
      </c>
      <c r="L16" s="15" t="s">
        <v>305</v>
      </c>
      <c r="M16" s="15" t="s">
        <v>42</v>
      </c>
      <c r="N16" s="15" t="s">
        <v>42</v>
      </c>
      <c r="O16" s="15" t="s">
        <v>157</v>
      </c>
      <c r="P16" s="15" t="s">
        <v>293</v>
      </c>
      <c r="Q16" s="15" t="s">
        <v>42</v>
      </c>
      <c r="R16" s="15" t="s">
        <v>432</v>
      </c>
      <c r="S16" s="15" t="s">
        <v>83</v>
      </c>
      <c r="T16" s="15" t="s">
        <v>133</v>
      </c>
      <c r="U16" s="15" t="s">
        <v>83</v>
      </c>
      <c r="V16" s="15" t="s">
        <v>197</v>
      </c>
      <c r="W16" s="15" t="s">
        <v>73</v>
      </c>
      <c r="X16" s="15" t="s">
        <v>74</v>
      </c>
      <c r="Y16" s="15" t="s">
        <v>206</v>
      </c>
      <c r="Z16" s="15" t="s">
        <v>198</v>
      </c>
      <c r="AA16" s="15" t="s">
        <v>164</v>
      </c>
      <c r="AB16" s="15" t="s">
        <v>74</v>
      </c>
      <c r="AC16" s="15" t="s">
        <v>359</v>
      </c>
      <c r="AD16" s="15" t="s">
        <v>298</v>
      </c>
      <c r="AE16" s="15" t="s">
        <v>198</v>
      </c>
      <c r="AF16" s="15" t="s">
        <v>138</v>
      </c>
      <c r="AG16" s="15" t="s">
        <v>468</v>
      </c>
      <c r="AH16" s="15" t="s">
        <v>240</v>
      </c>
      <c r="AI16" s="15" t="s">
        <v>104</v>
      </c>
      <c r="AJ16" s="15" t="s">
        <v>49</v>
      </c>
    </row>
    <row r="17" spans="1:36" ht="19.95" customHeight="1" x14ac:dyDescent="0.35">
      <c r="A17" s="16" t="s">
        <v>395</v>
      </c>
      <c r="B17" s="17" t="s">
        <v>283</v>
      </c>
      <c r="C17" s="17" t="s">
        <v>112</v>
      </c>
      <c r="D17" s="17" t="s">
        <v>284</v>
      </c>
      <c r="E17" s="17" t="s">
        <v>262</v>
      </c>
      <c r="F17" s="17" t="s">
        <v>119</v>
      </c>
      <c r="G17" s="17" t="s">
        <v>283</v>
      </c>
      <c r="H17" s="17" t="s">
        <v>120</v>
      </c>
      <c r="I17" s="17" t="s">
        <v>114</v>
      </c>
      <c r="J17" s="17" t="s">
        <v>119</v>
      </c>
      <c r="K17" s="17" t="s">
        <v>284</v>
      </c>
      <c r="L17" s="17" t="s">
        <v>115</v>
      </c>
      <c r="M17" s="17" t="s">
        <v>194</v>
      </c>
      <c r="N17" s="17" t="s">
        <v>110</v>
      </c>
      <c r="O17" s="17" t="s">
        <v>154</v>
      </c>
      <c r="P17" s="17" t="s">
        <v>112</v>
      </c>
      <c r="Q17" s="17" t="s">
        <v>282</v>
      </c>
      <c r="R17" s="17" t="s">
        <v>337</v>
      </c>
      <c r="S17" s="17" t="s">
        <v>125</v>
      </c>
      <c r="T17" s="17" t="s">
        <v>121</v>
      </c>
      <c r="U17" s="17" t="s">
        <v>149</v>
      </c>
      <c r="V17" s="17" t="s">
        <v>112</v>
      </c>
      <c r="W17" s="17" t="s">
        <v>150</v>
      </c>
      <c r="X17" s="17" t="s">
        <v>263</v>
      </c>
      <c r="Y17" s="17" t="s">
        <v>260</v>
      </c>
      <c r="Z17" s="17" t="s">
        <v>289</v>
      </c>
      <c r="AA17" s="17" t="s">
        <v>113</v>
      </c>
      <c r="AB17" s="17" t="s">
        <v>194</v>
      </c>
      <c r="AC17" s="17" t="s">
        <v>263</v>
      </c>
      <c r="AD17" s="17" t="s">
        <v>262</v>
      </c>
      <c r="AE17" s="17" t="s">
        <v>117</v>
      </c>
      <c r="AF17" s="17" t="s">
        <v>151</v>
      </c>
      <c r="AG17" s="17" t="s">
        <v>266</v>
      </c>
      <c r="AH17" s="17" t="s">
        <v>289</v>
      </c>
      <c r="AI17" s="17" t="s">
        <v>148</v>
      </c>
      <c r="AJ17" s="17" t="s">
        <v>149</v>
      </c>
    </row>
    <row r="18" spans="1:36" ht="19.95" customHeight="1" x14ac:dyDescent="0.35">
      <c r="A18" s="14" t="s">
        <v>290</v>
      </c>
      <c r="B18" s="15" t="s">
        <v>329</v>
      </c>
      <c r="C18" s="15" t="s">
        <v>279</v>
      </c>
      <c r="D18" s="15" t="s">
        <v>205</v>
      </c>
      <c r="E18" s="15" t="s">
        <v>205</v>
      </c>
      <c r="F18" s="15" t="s">
        <v>164</v>
      </c>
      <c r="G18" s="15" t="s">
        <v>101</v>
      </c>
      <c r="H18" s="15" t="s">
        <v>102</v>
      </c>
      <c r="I18" s="15" t="s">
        <v>198</v>
      </c>
      <c r="J18" s="15" t="s">
        <v>205</v>
      </c>
      <c r="K18" s="15" t="s">
        <v>159</v>
      </c>
      <c r="L18" s="15" t="s">
        <v>102</v>
      </c>
      <c r="M18" s="15" t="s">
        <v>41</v>
      </c>
      <c r="N18" s="15" t="s">
        <v>218</v>
      </c>
      <c r="O18" s="15" t="s">
        <v>102</v>
      </c>
      <c r="P18" s="15" t="s">
        <v>164</v>
      </c>
      <c r="Q18" s="15" t="s">
        <v>102</v>
      </c>
      <c r="R18" s="15" t="s">
        <v>102</v>
      </c>
      <c r="S18" s="15" t="s">
        <v>164</v>
      </c>
      <c r="T18" s="15" t="s">
        <v>104</v>
      </c>
      <c r="U18" s="15" t="s">
        <v>103</v>
      </c>
      <c r="V18" s="15" t="s">
        <v>198</v>
      </c>
      <c r="W18" s="15" t="s">
        <v>103</v>
      </c>
      <c r="X18" s="15" t="s">
        <v>104</v>
      </c>
      <c r="Y18" s="15" t="s">
        <v>198</v>
      </c>
      <c r="Z18" s="15" t="s">
        <v>164</v>
      </c>
      <c r="AA18" s="15" t="s">
        <v>100</v>
      </c>
      <c r="AB18" s="15" t="s">
        <v>101</v>
      </c>
      <c r="AC18" s="15" t="s">
        <v>159</v>
      </c>
      <c r="AD18" s="15" t="s">
        <v>143</v>
      </c>
      <c r="AE18" s="15" t="s">
        <v>162</v>
      </c>
      <c r="AF18" s="15" t="s">
        <v>206</v>
      </c>
      <c r="AG18" s="15" t="s">
        <v>83</v>
      </c>
      <c r="AH18" s="15" t="s">
        <v>41</v>
      </c>
      <c r="AI18" s="15" t="s">
        <v>100</v>
      </c>
      <c r="AJ18" s="15" t="s">
        <v>73</v>
      </c>
    </row>
    <row r="19" spans="1:36" ht="19.95" customHeight="1" x14ac:dyDescent="0.35">
      <c r="A19" s="16" t="s">
        <v>294</v>
      </c>
      <c r="B19" s="20">
        <v>0.04</v>
      </c>
      <c r="C19" s="17" t="s">
        <v>125</v>
      </c>
      <c r="D19" s="17" t="s">
        <v>127</v>
      </c>
      <c r="E19" s="17" t="s">
        <v>125</v>
      </c>
      <c r="F19" s="17" t="s">
        <v>127</v>
      </c>
      <c r="G19" s="17" t="s">
        <v>125</v>
      </c>
      <c r="H19" s="17" t="s">
        <v>153</v>
      </c>
      <c r="I19" s="17" t="s">
        <v>174</v>
      </c>
      <c r="J19" s="17" t="s">
        <v>172</v>
      </c>
      <c r="K19" s="17" t="s">
        <v>125</v>
      </c>
      <c r="L19" s="17" t="s">
        <v>127</v>
      </c>
      <c r="M19" s="17" t="s">
        <v>151</v>
      </c>
      <c r="N19" s="17" t="s">
        <v>172</v>
      </c>
      <c r="O19" s="17" t="s">
        <v>172</v>
      </c>
      <c r="P19" s="17" t="s">
        <v>174</v>
      </c>
      <c r="Q19" s="17" t="s">
        <v>172</v>
      </c>
      <c r="R19" s="17" t="s">
        <v>127</v>
      </c>
      <c r="S19" s="17" t="s">
        <v>127</v>
      </c>
      <c r="T19" s="17" t="s">
        <v>174</v>
      </c>
      <c r="U19" s="17" t="s">
        <v>175</v>
      </c>
      <c r="V19" s="17" t="s">
        <v>125</v>
      </c>
      <c r="W19" s="17" t="s">
        <v>175</v>
      </c>
      <c r="X19" s="17" t="s">
        <v>170</v>
      </c>
      <c r="Y19" s="17" t="s">
        <v>194</v>
      </c>
      <c r="Z19" s="17" t="s">
        <v>310</v>
      </c>
      <c r="AA19" s="17" t="s">
        <v>123</v>
      </c>
      <c r="AB19" s="17" t="s">
        <v>270</v>
      </c>
      <c r="AC19" s="17" t="s">
        <v>125</v>
      </c>
      <c r="AD19" s="17" t="s">
        <v>174</v>
      </c>
      <c r="AE19" s="17" t="s">
        <v>265</v>
      </c>
      <c r="AF19" s="17" t="s">
        <v>174</v>
      </c>
      <c r="AG19" s="17" t="s">
        <v>172</v>
      </c>
      <c r="AH19" s="17" t="s">
        <v>130</v>
      </c>
      <c r="AI19" s="17" t="s">
        <v>175</v>
      </c>
      <c r="AJ19" s="17" t="s">
        <v>172</v>
      </c>
    </row>
    <row r="20" spans="1:36" x14ac:dyDescent="0.3">
      <c r="B20" s="3">
        <f>((B9)+(B11)+(B13)+(B15)+(B17)+(B19))</f>
        <v>1</v>
      </c>
      <c r="D20" s="3"/>
      <c r="AD20" s="3"/>
      <c r="AE20" s="3"/>
      <c r="AF20" s="3"/>
    </row>
  </sheetData>
  <sheetProtection algorithmName="SHA-512" hashValue="pcK+EvI2F/RlSan3limVOr3k3PzQ8VPq6rJM0xB/E8iNvfRnHAQOoX7qUIgLrImcQj82kfzfn+SL2r1egN9D8g==" saltValue="QJucc05FTYFBYBlJLLlfwQ==" spinCount="100000" sheet="1" objects="1" scenarios="1"/>
  <mergeCells count="9">
    <mergeCell ref="M4:Q4"/>
    <mergeCell ref="R4:AB4"/>
    <mergeCell ref="AC4:AF4"/>
    <mergeCell ref="AG4:AJ4"/>
    <mergeCell ref="B2:F2"/>
    <mergeCell ref="A3:D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AJ20"/>
  <sheetViews>
    <sheetView showGridLines="0" workbookViewId="0"/>
  </sheetViews>
  <sheetFormatPr defaultColWidth="10.88671875" defaultRowHeight="14.4" x14ac:dyDescent="0.3"/>
  <cols>
    <col min="1" max="1" width="58"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103.8" customHeight="1" x14ac:dyDescent="0.3">
      <c r="A3" s="94" t="s">
        <v>693</v>
      </c>
      <c r="B3" s="94"/>
      <c r="C3" s="94"/>
      <c r="D3" s="52"/>
      <c r="E3" s="52"/>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3.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469</v>
      </c>
      <c r="D7" s="17" t="s">
        <v>384</v>
      </c>
      <c r="E7" s="17" t="s">
        <v>25</v>
      </c>
      <c r="F7" s="17" t="s">
        <v>421</v>
      </c>
      <c r="G7" s="17" t="s">
        <v>34</v>
      </c>
      <c r="H7" s="17" t="s">
        <v>422</v>
      </c>
      <c r="I7" s="17" t="s">
        <v>357</v>
      </c>
      <c r="J7" s="17" t="s">
        <v>59</v>
      </c>
      <c r="K7" s="17" t="s">
        <v>19</v>
      </c>
      <c r="L7" s="17" t="s">
        <v>431</v>
      </c>
      <c r="M7" s="17" t="s">
        <v>359</v>
      </c>
      <c r="N7" s="17" t="s">
        <v>386</v>
      </c>
      <c r="O7" s="17" t="s">
        <v>64</v>
      </c>
      <c r="P7" s="17" t="s">
        <v>65</v>
      </c>
      <c r="Q7" s="17" t="s">
        <v>364</v>
      </c>
      <c r="R7" s="17" t="s">
        <v>408</v>
      </c>
      <c r="S7" s="17" t="s">
        <v>447</v>
      </c>
      <c r="T7" s="17" t="s">
        <v>433</v>
      </c>
      <c r="U7" s="17" t="s">
        <v>389</v>
      </c>
      <c r="V7" s="17" t="s">
        <v>71</v>
      </c>
      <c r="W7" s="17" t="s">
        <v>72</v>
      </c>
      <c r="X7" s="17" t="s">
        <v>167</v>
      </c>
      <c r="Y7" s="17" t="s">
        <v>205</v>
      </c>
      <c r="Z7" s="17" t="s">
        <v>101</v>
      </c>
      <c r="AA7" s="17" t="s">
        <v>75</v>
      </c>
      <c r="AB7" s="17" t="s">
        <v>76</v>
      </c>
      <c r="AC7" s="17" t="s">
        <v>77</v>
      </c>
      <c r="AD7" s="17" t="s">
        <v>390</v>
      </c>
      <c r="AE7" s="17" t="s">
        <v>134</v>
      </c>
      <c r="AF7" s="17" t="s">
        <v>80</v>
      </c>
      <c r="AG7" s="17" t="s">
        <v>392</v>
      </c>
      <c r="AH7" s="17" t="s">
        <v>416</v>
      </c>
      <c r="AI7" s="17" t="s">
        <v>162</v>
      </c>
      <c r="AJ7" s="17" t="s">
        <v>470</v>
      </c>
    </row>
    <row r="8" spans="1:36" ht="19.95" customHeight="1" x14ac:dyDescent="0.35">
      <c r="A8" s="14" t="s">
        <v>181</v>
      </c>
      <c r="B8" s="15" t="s">
        <v>181</v>
      </c>
      <c r="C8" s="15" t="s">
        <v>160</v>
      </c>
      <c r="D8" s="15" t="s">
        <v>45</v>
      </c>
      <c r="E8" s="15" t="s">
        <v>159</v>
      </c>
      <c r="F8" s="15" t="s">
        <v>134</v>
      </c>
      <c r="G8" s="15" t="s">
        <v>162</v>
      </c>
      <c r="H8" s="15" t="s">
        <v>73</v>
      </c>
      <c r="I8" s="15" t="s">
        <v>140</v>
      </c>
      <c r="J8" s="15" t="s">
        <v>38</v>
      </c>
      <c r="K8" s="15" t="s">
        <v>45</v>
      </c>
      <c r="L8" s="15" t="s">
        <v>162</v>
      </c>
      <c r="M8" s="15" t="s">
        <v>134</v>
      </c>
      <c r="N8" s="15" t="s">
        <v>74</v>
      </c>
      <c r="O8" s="15" t="s">
        <v>83</v>
      </c>
      <c r="P8" s="15" t="s">
        <v>134</v>
      </c>
      <c r="Q8" s="15" t="s">
        <v>205</v>
      </c>
      <c r="R8" s="15" t="s">
        <v>38</v>
      </c>
      <c r="S8" s="15" t="s">
        <v>100</v>
      </c>
      <c r="T8" s="15" t="s">
        <v>74</v>
      </c>
      <c r="U8" s="15" t="s">
        <v>206</v>
      </c>
      <c r="V8" s="15" t="s">
        <v>187</v>
      </c>
      <c r="W8" s="15" t="s">
        <v>100</v>
      </c>
      <c r="X8" s="15" t="s">
        <v>100</v>
      </c>
      <c r="Y8" s="15" t="s">
        <v>100</v>
      </c>
      <c r="Z8" s="15" t="s">
        <v>100</v>
      </c>
      <c r="AA8" s="15" t="s">
        <v>105</v>
      </c>
      <c r="AB8" s="15" t="s">
        <v>105</v>
      </c>
      <c r="AC8" s="15" t="s">
        <v>89</v>
      </c>
      <c r="AD8" s="15" t="s">
        <v>162</v>
      </c>
      <c r="AE8" s="15" t="s">
        <v>103</v>
      </c>
      <c r="AF8" s="15" t="s">
        <v>206</v>
      </c>
      <c r="AG8" s="15" t="s">
        <v>139</v>
      </c>
      <c r="AH8" s="15" t="s">
        <v>75</v>
      </c>
      <c r="AI8" s="15" t="s">
        <v>103</v>
      </c>
      <c r="AJ8" s="15" t="s">
        <v>102</v>
      </c>
    </row>
    <row r="9" spans="1:36" ht="19.95" customHeight="1" x14ac:dyDescent="0.35">
      <c r="A9" s="16" t="s">
        <v>404</v>
      </c>
      <c r="B9" s="17" t="s">
        <v>130</v>
      </c>
      <c r="C9" s="17" t="s">
        <v>151</v>
      </c>
      <c r="D9" s="17" t="s">
        <v>130</v>
      </c>
      <c r="E9" s="17" t="s">
        <v>118</v>
      </c>
      <c r="F9" s="17" t="s">
        <v>114</v>
      </c>
      <c r="G9" s="17" t="s">
        <v>124</v>
      </c>
      <c r="H9" s="17" t="s">
        <v>151</v>
      </c>
      <c r="I9" s="17" t="s">
        <v>130</v>
      </c>
      <c r="J9" s="17" t="s">
        <v>151</v>
      </c>
      <c r="K9" s="17" t="s">
        <v>171</v>
      </c>
      <c r="L9" s="17" t="s">
        <v>153</v>
      </c>
      <c r="M9" s="17" t="s">
        <v>114</v>
      </c>
      <c r="N9" s="17" t="s">
        <v>172</v>
      </c>
      <c r="O9" s="17" t="s">
        <v>130</v>
      </c>
      <c r="P9" s="17" t="s">
        <v>151</v>
      </c>
      <c r="Q9" s="17" t="s">
        <v>151</v>
      </c>
      <c r="R9" s="17" t="s">
        <v>146</v>
      </c>
      <c r="S9" s="17" t="s">
        <v>123</v>
      </c>
      <c r="T9" s="17" t="s">
        <v>118</v>
      </c>
      <c r="U9" s="17" t="s">
        <v>125</v>
      </c>
      <c r="V9" s="17" t="s">
        <v>276</v>
      </c>
      <c r="W9" s="17" t="s">
        <v>123</v>
      </c>
      <c r="X9" s="17" t="s">
        <v>123</v>
      </c>
      <c r="Y9" s="17" t="s">
        <v>123</v>
      </c>
      <c r="Z9" s="17" t="s">
        <v>127</v>
      </c>
      <c r="AA9" s="17" t="s">
        <v>153</v>
      </c>
      <c r="AB9" s="17" t="s">
        <v>125</v>
      </c>
      <c r="AC9" s="17" t="s">
        <v>113</v>
      </c>
      <c r="AD9" s="17" t="s">
        <v>124</v>
      </c>
      <c r="AE9" s="17" t="s">
        <v>153</v>
      </c>
      <c r="AF9" s="17" t="s">
        <v>174</v>
      </c>
      <c r="AG9" s="17" t="s">
        <v>116</v>
      </c>
      <c r="AH9" s="17" t="s">
        <v>146</v>
      </c>
      <c r="AI9" s="17" t="s">
        <v>130</v>
      </c>
      <c r="AJ9" s="17" t="s">
        <v>174</v>
      </c>
    </row>
    <row r="10" spans="1:36" ht="19.95" customHeight="1" x14ac:dyDescent="0.35">
      <c r="A10" s="14" t="s">
        <v>298</v>
      </c>
      <c r="B10" s="15" t="s">
        <v>471</v>
      </c>
      <c r="C10" s="15" t="s">
        <v>348</v>
      </c>
      <c r="D10" s="15" t="s">
        <v>433</v>
      </c>
      <c r="E10" s="15" t="s">
        <v>257</v>
      </c>
      <c r="F10" s="15" t="s">
        <v>135</v>
      </c>
      <c r="G10" s="15" t="s">
        <v>179</v>
      </c>
      <c r="H10" s="15" t="s">
        <v>108</v>
      </c>
      <c r="I10" s="15" t="s">
        <v>299</v>
      </c>
      <c r="J10" s="15" t="s">
        <v>398</v>
      </c>
      <c r="K10" s="15" t="s">
        <v>420</v>
      </c>
      <c r="L10" s="15" t="s">
        <v>293</v>
      </c>
      <c r="M10" s="15" t="s">
        <v>372</v>
      </c>
      <c r="N10" s="15" t="s">
        <v>98</v>
      </c>
      <c r="O10" s="15" t="s">
        <v>235</v>
      </c>
      <c r="P10" s="15" t="s">
        <v>291</v>
      </c>
      <c r="Q10" s="15" t="s">
        <v>90</v>
      </c>
      <c r="R10" s="15" t="s">
        <v>230</v>
      </c>
      <c r="S10" s="15" t="s">
        <v>39</v>
      </c>
      <c r="T10" s="15" t="s">
        <v>306</v>
      </c>
      <c r="U10" s="15" t="s">
        <v>279</v>
      </c>
      <c r="V10" s="15" t="s">
        <v>38</v>
      </c>
      <c r="W10" s="15" t="s">
        <v>102</v>
      </c>
      <c r="X10" s="15" t="s">
        <v>210</v>
      </c>
      <c r="Y10" s="15" t="s">
        <v>164</v>
      </c>
      <c r="Z10" s="15" t="s">
        <v>105</v>
      </c>
      <c r="AA10" s="15" t="s">
        <v>40</v>
      </c>
      <c r="AB10" s="15" t="s">
        <v>105</v>
      </c>
      <c r="AC10" s="15" t="s">
        <v>141</v>
      </c>
      <c r="AD10" s="15" t="s">
        <v>89</v>
      </c>
      <c r="AE10" s="15" t="s">
        <v>198</v>
      </c>
      <c r="AF10" s="15" t="s">
        <v>90</v>
      </c>
      <c r="AG10" s="15" t="s">
        <v>300</v>
      </c>
      <c r="AH10" s="15" t="s">
        <v>334</v>
      </c>
      <c r="AI10" s="15" t="s">
        <v>164</v>
      </c>
      <c r="AJ10" s="15" t="s">
        <v>257</v>
      </c>
    </row>
    <row r="11" spans="1:36" ht="19.95" customHeight="1" x14ac:dyDescent="0.35">
      <c r="A11" s="16" t="s">
        <v>399</v>
      </c>
      <c r="B11" s="17" t="s">
        <v>120</v>
      </c>
      <c r="C11" s="17" t="s">
        <v>283</v>
      </c>
      <c r="D11" s="17" t="s">
        <v>176</v>
      </c>
      <c r="E11" s="17" t="s">
        <v>176</v>
      </c>
      <c r="F11" s="17" t="s">
        <v>119</v>
      </c>
      <c r="G11" s="17" t="s">
        <v>150</v>
      </c>
      <c r="H11" s="17" t="s">
        <v>176</v>
      </c>
      <c r="I11" s="17" t="s">
        <v>276</v>
      </c>
      <c r="J11" s="17" t="s">
        <v>194</v>
      </c>
      <c r="K11" s="17" t="s">
        <v>110</v>
      </c>
      <c r="L11" s="17" t="s">
        <v>284</v>
      </c>
      <c r="M11" s="17" t="s">
        <v>147</v>
      </c>
      <c r="N11" s="17" t="s">
        <v>111</v>
      </c>
      <c r="O11" s="17" t="s">
        <v>115</v>
      </c>
      <c r="P11" s="17" t="s">
        <v>283</v>
      </c>
      <c r="Q11" s="17" t="s">
        <v>312</v>
      </c>
      <c r="R11" s="17" t="s">
        <v>121</v>
      </c>
      <c r="S11" s="17" t="s">
        <v>149</v>
      </c>
      <c r="T11" s="17" t="s">
        <v>154</v>
      </c>
      <c r="U11" s="17" t="s">
        <v>176</v>
      </c>
      <c r="V11" s="17" t="s">
        <v>295</v>
      </c>
      <c r="W11" s="17" t="s">
        <v>118</v>
      </c>
      <c r="X11" s="17" t="s">
        <v>262</v>
      </c>
      <c r="Y11" s="17" t="s">
        <v>284</v>
      </c>
      <c r="Z11" s="17" t="s">
        <v>113</v>
      </c>
      <c r="AA11" s="17" t="s">
        <v>260</v>
      </c>
      <c r="AB11" s="17" t="s">
        <v>125</v>
      </c>
      <c r="AC11" s="17" t="s">
        <v>121</v>
      </c>
      <c r="AD11" s="17" t="s">
        <v>262</v>
      </c>
      <c r="AE11" s="17" t="s">
        <v>116</v>
      </c>
      <c r="AF11" s="17" t="s">
        <v>114</v>
      </c>
      <c r="AG11" s="17" t="s">
        <v>121</v>
      </c>
      <c r="AH11" s="17" t="s">
        <v>284</v>
      </c>
      <c r="AI11" s="17" t="s">
        <v>154</v>
      </c>
      <c r="AJ11" s="17" t="s">
        <v>116</v>
      </c>
    </row>
    <row r="12" spans="1:36" ht="19.95" customHeight="1" x14ac:dyDescent="0.35">
      <c r="A12" s="14" t="s">
        <v>161</v>
      </c>
      <c r="B12" s="15" t="s">
        <v>248</v>
      </c>
      <c r="C12" s="15" t="s">
        <v>200</v>
      </c>
      <c r="D12" s="15" t="s">
        <v>247</v>
      </c>
      <c r="E12" s="15" t="s">
        <v>178</v>
      </c>
      <c r="F12" s="15" t="s">
        <v>187</v>
      </c>
      <c r="G12" s="15" t="s">
        <v>95</v>
      </c>
      <c r="H12" s="15" t="s">
        <v>179</v>
      </c>
      <c r="I12" s="15" t="s">
        <v>161</v>
      </c>
      <c r="J12" s="15" t="s">
        <v>293</v>
      </c>
      <c r="K12" s="15" t="s">
        <v>241</v>
      </c>
      <c r="L12" s="15" t="s">
        <v>306</v>
      </c>
      <c r="M12" s="15" t="s">
        <v>38</v>
      </c>
      <c r="N12" s="15" t="s">
        <v>178</v>
      </c>
      <c r="O12" s="15" t="s">
        <v>95</v>
      </c>
      <c r="P12" s="15" t="s">
        <v>42</v>
      </c>
      <c r="Q12" s="15" t="s">
        <v>158</v>
      </c>
      <c r="R12" s="15" t="s">
        <v>49</v>
      </c>
      <c r="S12" s="15" t="s">
        <v>161</v>
      </c>
      <c r="T12" s="15" t="s">
        <v>163</v>
      </c>
      <c r="U12" s="15" t="s">
        <v>38</v>
      </c>
      <c r="V12" s="15" t="s">
        <v>164</v>
      </c>
      <c r="W12" s="15" t="s">
        <v>140</v>
      </c>
      <c r="X12" s="15" t="s">
        <v>164</v>
      </c>
      <c r="Y12" s="15" t="s">
        <v>198</v>
      </c>
      <c r="Z12" s="15" t="s">
        <v>104</v>
      </c>
      <c r="AA12" s="15" t="s">
        <v>198</v>
      </c>
      <c r="AB12" s="15" t="s">
        <v>143</v>
      </c>
      <c r="AC12" s="15" t="s">
        <v>139</v>
      </c>
      <c r="AD12" s="15" t="s">
        <v>187</v>
      </c>
      <c r="AE12" s="15" t="s">
        <v>143</v>
      </c>
      <c r="AF12" s="15" t="s">
        <v>177</v>
      </c>
      <c r="AG12" s="15" t="s">
        <v>367</v>
      </c>
      <c r="AH12" s="15" t="s">
        <v>163</v>
      </c>
      <c r="AI12" s="15" t="s">
        <v>105</v>
      </c>
      <c r="AJ12" s="15" t="s">
        <v>249</v>
      </c>
    </row>
    <row r="13" spans="1:36" ht="19.95" customHeight="1" x14ac:dyDescent="0.35">
      <c r="A13" s="16" t="s">
        <v>402</v>
      </c>
      <c r="B13" s="17" t="s">
        <v>113</v>
      </c>
      <c r="C13" s="17" t="s">
        <v>150</v>
      </c>
      <c r="D13" s="17" t="s">
        <v>185</v>
      </c>
      <c r="E13" s="17" t="s">
        <v>150</v>
      </c>
      <c r="F13" s="17" t="s">
        <v>129</v>
      </c>
      <c r="G13" s="17" t="s">
        <v>129</v>
      </c>
      <c r="H13" s="17" t="s">
        <v>148</v>
      </c>
      <c r="I13" s="17" t="s">
        <v>176</v>
      </c>
      <c r="J13" s="17" t="s">
        <v>150</v>
      </c>
      <c r="K13" s="17" t="s">
        <v>150</v>
      </c>
      <c r="L13" s="17" t="s">
        <v>110</v>
      </c>
      <c r="M13" s="17" t="s">
        <v>113</v>
      </c>
      <c r="N13" s="17" t="s">
        <v>185</v>
      </c>
      <c r="O13" s="17" t="s">
        <v>185</v>
      </c>
      <c r="P13" s="17" t="s">
        <v>147</v>
      </c>
      <c r="Q13" s="17" t="s">
        <v>116</v>
      </c>
      <c r="R13" s="17" t="s">
        <v>129</v>
      </c>
      <c r="S13" s="17" t="s">
        <v>148</v>
      </c>
      <c r="T13" s="17" t="s">
        <v>147</v>
      </c>
      <c r="U13" s="17" t="s">
        <v>283</v>
      </c>
      <c r="V13" s="17" t="s">
        <v>125</v>
      </c>
      <c r="W13" s="17" t="s">
        <v>150</v>
      </c>
      <c r="X13" s="17" t="s">
        <v>115</v>
      </c>
      <c r="Y13" s="17" t="s">
        <v>112</v>
      </c>
      <c r="Z13" s="17" t="s">
        <v>147</v>
      </c>
      <c r="AA13" s="17" t="s">
        <v>146</v>
      </c>
      <c r="AB13" s="17" t="s">
        <v>171</v>
      </c>
      <c r="AC13" s="17" t="s">
        <v>146</v>
      </c>
      <c r="AD13" s="17" t="s">
        <v>185</v>
      </c>
      <c r="AE13" s="17" t="s">
        <v>171</v>
      </c>
      <c r="AF13" s="17" t="s">
        <v>176</v>
      </c>
      <c r="AG13" s="17" t="s">
        <v>117</v>
      </c>
      <c r="AH13" s="17" t="s">
        <v>114</v>
      </c>
      <c r="AI13" s="17" t="s">
        <v>117</v>
      </c>
      <c r="AJ13" s="17" t="s">
        <v>111</v>
      </c>
    </row>
    <row r="14" spans="1:36" ht="19.95" customHeight="1" x14ac:dyDescent="0.35">
      <c r="A14" s="14" t="s">
        <v>188</v>
      </c>
      <c r="B14" s="15" t="s">
        <v>454</v>
      </c>
      <c r="C14" s="15" t="s">
        <v>98</v>
      </c>
      <c r="D14" s="15" t="s">
        <v>257</v>
      </c>
      <c r="E14" s="15" t="s">
        <v>45</v>
      </c>
      <c r="F14" s="15" t="s">
        <v>134</v>
      </c>
      <c r="G14" s="15" t="s">
        <v>189</v>
      </c>
      <c r="H14" s="15" t="s">
        <v>159</v>
      </c>
      <c r="I14" s="15" t="s">
        <v>140</v>
      </c>
      <c r="J14" s="15" t="s">
        <v>178</v>
      </c>
      <c r="K14" s="15" t="s">
        <v>376</v>
      </c>
      <c r="L14" s="15" t="s">
        <v>134</v>
      </c>
      <c r="M14" s="15" t="s">
        <v>158</v>
      </c>
      <c r="N14" s="15" t="s">
        <v>137</v>
      </c>
      <c r="O14" s="15" t="s">
        <v>96</v>
      </c>
      <c r="P14" s="15" t="s">
        <v>167</v>
      </c>
      <c r="Q14" s="15" t="s">
        <v>95</v>
      </c>
      <c r="R14" s="15" t="s">
        <v>91</v>
      </c>
      <c r="S14" s="15" t="s">
        <v>108</v>
      </c>
      <c r="T14" s="15" t="s">
        <v>205</v>
      </c>
      <c r="U14" s="15" t="s">
        <v>189</v>
      </c>
      <c r="V14" s="15" t="s">
        <v>103</v>
      </c>
      <c r="W14" s="15" t="s">
        <v>101</v>
      </c>
      <c r="X14" s="15" t="s">
        <v>100</v>
      </c>
      <c r="Y14" s="15" t="s">
        <v>103</v>
      </c>
      <c r="Z14" s="15" t="s">
        <v>103</v>
      </c>
      <c r="AA14" s="15" t="s">
        <v>100</v>
      </c>
      <c r="AB14" s="15" t="s">
        <v>102</v>
      </c>
      <c r="AC14" s="15" t="s">
        <v>235</v>
      </c>
      <c r="AD14" s="15" t="s">
        <v>96</v>
      </c>
      <c r="AE14" s="15" t="s">
        <v>143</v>
      </c>
      <c r="AF14" s="15" t="s">
        <v>257</v>
      </c>
      <c r="AG14" s="15" t="s">
        <v>92</v>
      </c>
      <c r="AH14" s="15" t="s">
        <v>79</v>
      </c>
      <c r="AI14" s="15" t="s">
        <v>103</v>
      </c>
      <c r="AJ14" s="15" t="s">
        <v>367</v>
      </c>
    </row>
    <row r="15" spans="1:36" ht="19.95" customHeight="1" x14ac:dyDescent="0.35">
      <c r="A15" s="16" t="s">
        <v>400</v>
      </c>
      <c r="B15" s="17" t="s">
        <v>170</v>
      </c>
      <c r="C15" s="17" t="s">
        <v>170</v>
      </c>
      <c r="D15" s="17" t="s">
        <v>170</v>
      </c>
      <c r="E15" s="17" t="s">
        <v>116</v>
      </c>
      <c r="F15" s="17" t="s">
        <v>114</v>
      </c>
      <c r="G15" s="17" t="s">
        <v>149</v>
      </c>
      <c r="H15" s="17" t="s">
        <v>146</v>
      </c>
      <c r="I15" s="17" t="s">
        <v>118</v>
      </c>
      <c r="J15" s="17" t="s">
        <v>170</v>
      </c>
      <c r="K15" s="17" t="s">
        <v>114</v>
      </c>
      <c r="L15" s="17" t="s">
        <v>171</v>
      </c>
      <c r="M15" s="17" t="s">
        <v>114</v>
      </c>
      <c r="N15" s="17" t="s">
        <v>114</v>
      </c>
      <c r="O15" s="17" t="s">
        <v>170</v>
      </c>
      <c r="P15" s="17" t="s">
        <v>118</v>
      </c>
      <c r="Q15" s="17" t="s">
        <v>113</v>
      </c>
      <c r="R15" s="17" t="s">
        <v>114</v>
      </c>
      <c r="S15" s="17" t="s">
        <v>129</v>
      </c>
      <c r="T15" s="17" t="s">
        <v>170</v>
      </c>
      <c r="U15" s="17" t="s">
        <v>116</v>
      </c>
      <c r="V15" s="17" t="s">
        <v>175</v>
      </c>
      <c r="W15" s="17" t="s">
        <v>170</v>
      </c>
      <c r="X15" s="17" t="s">
        <v>123</v>
      </c>
      <c r="Y15" s="17" t="s">
        <v>172</v>
      </c>
      <c r="Z15" s="17" t="s">
        <v>130</v>
      </c>
      <c r="AA15" s="17" t="s">
        <v>123</v>
      </c>
      <c r="AB15" s="17" t="s">
        <v>150</v>
      </c>
      <c r="AC15" s="17" t="s">
        <v>151</v>
      </c>
      <c r="AD15" s="17" t="s">
        <v>171</v>
      </c>
      <c r="AE15" s="17" t="s">
        <v>114</v>
      </c>
      <c r="AF15" s="17" t="s">
        <v>116</v>
      </c>
      <c r="AG15" s="17" t="s">
        <v>171</v>
      </c>
      <c r="AH15" s="17" t="s">
        <v>170</v>
      </c>
      <c r="AI15" s="17" t="s">
        <v>118</v>
      </c>
      <c r="AJ15" s="17" t="s">
        <v>114</v>
      </c>
    </row>
    <row r="16" spans="1:36" ht="19.95" customHeight="1" x14ac:dyDescent="0.35">
      <c r="A16" s="14" t="s">
        <v>100</v>
      </c>
      <c r="B16" s="15" t="s">
        <v>460</v>
      </c>
      <c r="C16" s="15" t="s">
        <v>136</v>
      </c>
      <c r="D16" s="15" t="s">
        <v>472</v>
      </c>
      <c r="E16" s="15" t="s">
        <v>89</v>
      </c>
      <c r="F16" s="15" t="s">
        <v>38</v>
      </c>
      <c r="G16" s="15" t="s">
        <v>305</v>
      </c>
      <c r="H16" s="15" t="s">
        <v>235</v>
      </c>
      <c r="I16" s="15" t="s">
        <v>158</v>
      </c>
      <c r="J16" s="15" t="s">
        <v>165</v>
      </c>
      <c r="K16" s="15" t="s">
        <v>413</v>
      </c>
      <c r="L16" s="15" t="s">
        <v>45</v>
      </c>
      <c r="M16" s="15" t="s">
        <v>187</v>
      </c>
      <c r="N16" s="15" t="s">
        <v>190</v>
      </c>
      <c r="O16" s="15" t="s">
        <v>292</v>
      </c>
      <c r="P16" s="15" t="s">
        <v>180</v>
      </c>
      <c r="Q16" s="15" t="s">
        <v>79</v>
      </c>
      <c r="R16" s="15" t="s">
        <v>91</v>
      </c>
      <c r="S16" s="15" t="s">
        <v>358</v>
      </c>
      <c r="T16" s="15" t="s">
        <v>205</v>
      </c>
      <c r="U16" s="15" t="s">
        <v>39</v>
      </c>
      <c r="V16" s="15" t="s">
        <v>105</v>
      </c>
      <c r="W16" s="15" t="s">
        <v>204</v>
      </c>
      <c r="X16" s="15" t="s">
        <v>100</v>
      </c>
      <c r="Y16" s="15" t="s">
        <v>164</v>
      </c>
      <c r="Z16" s="15" t="s">
        <v>100</v>
      </c>
      <c r="AA16" s="15" t="s">
        <v>218</v>
      </c>
      <c r="AB16" s="15" t="s">
        <v>143</v>
      </c>
      <c r="AC16" s="15" t="s">
        <v>45</v>
      </c>
      <c r="AD16" s="15" t="s">
        <v>205</v>
      </c>
      <c r="AE16" s="15" t="s">
        <v>105</v>
      </c>
      <c r="AF16" s="15" t="s">
        <v>78</v>
      </c>
      <c r="AG16" s="15" t="s">
        <v>376</v>
      </c>
      <c r="AH16" s="15" t="s">
        <v>75</v>
      </c>
      <c r="AI16" s="15" t="s">
        <v>105</v>
      </c>
      <c r="AJ16" s="15" t="s">
        <v>432</v>
      </c>
    </row>
    <row r="17" spans="1:36" ht="19.95" customHeight="1" x14ac:dyDescent="0.35">
      <c r="A17" s="16" t="s">
        <v>395</v>
      </c>
      <c r="B17" s="17" t="s">
        <v>148</v>
      </c>
      <c r="C17" s="17" t="s">
        <v>129</v>
      </c>
      <c r="D17" s="17" t="s">
        <v>112</v>
      </c>
      <c r="E17" s="17" t="s">
        <v>111</v>
      </c>
      <c r="F17" s="17" t="s">
        <v>150</v>
      </c>
      <c r="G17" s="17" t="s">
        <v>119</v>
      </c>
      <c r="H17" s="17" t="s">
        <v>176</v>
      </c>
      <c r="I17" s="17" t="s">
        <v>114</v>
      </c>
      <c r="J17" s="17" t="s">
        <v>148</v>
      </c>
      <c r="K17" s="17" t="s">
        <v>115</v>
      </c>
      <c r="L17" s="17" t="s">
        <v>113</v>
      </c>
      <c r="M17" s="17" t="s">
        <v>150</v>
      </c>
      <c r="N17" s="17" t="s">
        <v>111</v>
      </c>
      <c r="O17" s="17" t="s">
        <v>115</v>
      </c>
      <c r="P17" s="17" t="s">
        <v>111</v>
      </c>
      <c r="Q17" s="17" t="s">
        <v>116</v>
      </c>
      <c r="R17" s="17" t="s">
        <v>114</v>
      </c>
      <c r="S17" s="17" t="s">
        <v>261</v>
      </c>
      <c r="T17" s="17" t="s">
        <v>170</v>
      </c>
      <c r="U17" s="17" t="s">
        <v>129</v>
      </c>
      <c r="V17" s="17" t="s">
        <v>174</v>
      </c>
      <c r="W17" s="17" t="s">
        <v>259</v>
      </c>
      <c r="X17" s="17" t="s">
        <v>123</v>
      </c>
      <c r="Y17" s="17" t="s">
        <v>270</v>
      </c>
      <c r="Z17" s="17" t="s">
        <v>123</v>
      </c>
      <c r="AA17" s="17" t="s">
        <v>283</v>
      </c>
      <c r="AB17" s="17" t="s">
        <v>149</v>
      </c>
      <c r="AC17" s="17" t="s">
        <v>171</v>
      </c>
      <c r="AD17" s="17" t="s">
        <v>151</v>
      </c>
      <c r="AE17" s="17" t="s">
        <v>118</v>
      </c>
      <c r="AF17" s="17" t="s">
        <v>289</v>
      </c>
      <c r="AG17" s="17" t="s">
        <v>114</v>
      </c>
      <c r="AH17" s="17" t="s">
        <v>114</v>
      </c>
      <c r="AI17" s="17" t="s">
        <v>129</v>
      </c>
      <c r="AJ17" s="17" t="s">
        <v>312</v>
      </c>
    </row>
    <row r="18" spans="1:36" ht="19.95" customHeight="1" x14ac:dyDescent="0.35">
      <c r="A18" s="14" t="s">
        <v>290</v>
      </c>
      <c r="B18" s="15" t="s">
        <v>42</v>
      </c>
      <c r="C18" s="15" t="s">
        <v>138</v>
      </c>
      <c r="D18" s="15" t="s">
        <v>162</v>
      </c>
      <c r="E18" s="15" t="s">
        <v>40</v>
      </c>
      <c r="F18" s="15" t="s">
        <v>206</v>
      </c>
      <c r="G18" s="15" t="s">
        <v>188</v>
      </c>
      <c r="H18" s="15" t="s">
        <v>143</v>
      </c>
      <c r="I18" s="15" t="s">
        <v>102</v>
      </c>
      <c r="J18" s="15" t="s">
        <v>159</v>
      </c>
      <c r="K18" s="15" t="s">
        <v>39</v>
      </c>
      <c r="L18" s="15" t="s">
        <v>101</v>
      </c>
      <c r="M18" s="15" t="s">
        <v>39</v>
      </c>
      <c r="N18" s="15" t="s">
        <v>205</v>
      </c>
      <c r="O18" s="15" t="s">
        <v>206</v>
      </c>
      <c r="P18" s="15" t="s">
        <v>102</v>
      </c>
      <c r="Q18" s="15" t="s">
        <v>104</v>
      </c>
      <c r="R18" s="15" t="s">
        <v>105</v>
      </c>
      <c r="S18" s="15" t="s">
        <v>218</v>
      </c>
      <c r="T18" s="15" t="s">
        <v>104</v>
      </c>
      <c r="U18" s="15" t="s">
        <v>198</v>
      </c>
      <c r="V18" s="15" t="s">
        <v>198</v>
      </c>
      <c r="W18" s="15" t="s">
        <v>164</v>
      </c>
      <c r="X18" s="15" t="s">
        <v>102</v>
      </c>
      <c r="Y18" s="15" t="s">
        <v>100</v>
      </c>
      <c r="Z18" s="15" t="s">
        <v>164</v>
      </c>
      <c r="AA18" s="15" t="s">
        <v>100</v>
      </c>
      <c r="AB18" s="15" t="s">
        <v>73</v>
      </c>
      <c r="AC18" s="15" t="s">
        <v>83</v>
      </c>
      <c r="AD18" s="15" t="s">
        <v>74</v>
      </c>
      <c r="AE18" s="15" t="s">
        <v>162</v>
      </c>
      <c r="AF18" s="15" t="s">
        <v>96</v>
      </c>
      <c r="AG18" s="15" t="s">
        <v>206</v>
      </c>
      <c r="AH18" s="15" t="s">
        <v>159</v>
      </c>
      <c r="AI18" s="15" t="s">
        <v>103</v>
      </c>
      <c r="AJ18" s="15" t="s">
        <v>188</v>
      </c>
    </row>
    <row r="19" spans="1:36" ht="19.95" customHeight="1" x14ac:dyDescent="0.35">
      <c r="A19" s="16" t="s">
        <v>294</v>
      </c>
      <c r="B19" s="20">
        <v>7.0000000000000007E-2</v>
      </c>
      <c r="C19" s="17" t="s">
        <v>130</v>
      </c>
      <c r="D19" s="17" t="s">
        <v>174</v>
      </c>
      <c r="E19" s="17" t="s">
        <v>153</v>
      </c>
      <c r="F19" s="17" t="s">
        <v>172</v>
      </c>
      <c r="G19" s="17" t="s">
        <v>170</v>
      </c>
      <c r="H19" s="17" t="s">
        <v>127</v>
      </c>
      <c r="I19" s="17" t="s">
        <v>127</v>
      </c>
      <c r="J19" s="17" t="s">
        <v>125</v>
      </c>
      <c r="K19" s="17" t="s">
        <v>125</v>
      </c>
      <c r="L19" s="17" t="s">
        <v>153</v>
      </c>
      <c r="M19" s="17" t="s">
        <v>171</v>
      </c>
      <c r="N19" s="17" t="s">
        <v>124</v>
      </c>
      <c r="O19" s="17" t="s">
        <v>153</v>
      </c>
      <c r="P19" s="17" t="s">
        <v>127</v>
      </c>
      <c r="Q19" s="17" t="s">
        <v>174</v>
      </c>
      <c r="R19" s="17" t="s">
        <v>175</v>
      </c>
      <c r="S19" s="17" t="s">
        <v>172</v>
      </c>
      <c r="T19" s="17" t="s">
        <v>174</v>
      </c>
      <c r="U19" s="17" t="s">
        <v>172</v>
      </c>
      <c r="V19" s="17" t="s">
        <v>125</v>
      </c>
      <c r="W19" s="17" t="s">
        <v>124</v>
      </c>
      <c r="X19" s="17" t="s">
        <v>194</v>
      </c>
      <c r="Y19" s="17" t="s">
        <v>123</v>
      </c>
      <c r="Z19" s="17" t="s">
        <v>310</v>
      </c>
      <c r="AA19" s="17" t="s">
        <v>175</v>
      </c>
      <c r="AB19" s="17" t="s">
        <v>310</v>
      </c>
      <c r="AC19" s="17" t="s">
        <v>127</v>
      </c>
      <c r="AD19" s="17" t="s">
        <v>125</v>
      </c>
      <c r="AE19" s="17" t="s">
        <v>261</v>
      </c>
      <c r="AF19" s="17" t="s">
        <v>153</v>
      </c>
      <c r="AG19" s="17" t="s">
        <v>174</v>
      </c>
      <c r="AH19" s="17" t="s">
        <v>149</v>
      </c>
      <c r="AI19" s="17" t="s">
        <v>124</v>
      </c>
      <c r="AJ19" s="17" t="s">
        <v>125</v>
      </c>
    </row>
    <row r="20" spans="1:36" x14ac:dyDescent="0.3">
      <c r="B20" s="3">
        <f>((B9)+(B11)+(B13)+(B15)+(B17)+(B19))</f>
        <v>1</v>
      </c>
      <c r="D20" s="3"/>
      <c r="AE20" s="3"/>
      <c r="AF20" s="3"/>
    </row>
  </sheetData>
  <sheetProtection algorithmName="SHA-512" hashValue="xM7GqJJ9uAPr59Zm+DG88fiIRUYv3L7esNRzxumfQ7078JgSdxu1NdheosRk1UQGurT7J+wM64eBLGybmOx/Bg==" saltValue="KMM4+kEC0WSj99DvtIK7fA==" spinCount="100000" sheet="1" objects="1" scenarios="1"/>
  <mergeCells count="9">
    <mergeCell ref="R4:AB4"/>
    <mergeCell ref="AC4:AF4"/>
    <mergeCell ref="AG4:AJ4"/>
    <mergeCell ref="A3:C3"/>
    <mergeCell ref="B2:F2"/>
    <mergeCell ref="C4:D4"/>
    <mergeCell ref="E4:I4"/>
    <mergeCell ref="J4:L4"/>
    <mergeCell ref="M4:Q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BEB8A-4E62-41C8-9B06-BF762E4F3B6F}">
  <sheetPr codeName="Sheet2">
    <pageSetUpPr fitToPage="1"/>
  </sheetPr>
  <dimension ref="B2:C52"/>
  <sheetViews>
    <sheetView showGridLines="0" zoomScale="60" zoomScaleNormal="60" workbookViewId="0"/>
  </sheetViews>
  <sheetFormatPr defaultRowHeight="14.4" x14ac:dyDescent="0.3"/>
  <cols>
    <col min="1" max="1" width="3.5546875" customWidth="1"/>
    <col min="2" max="2" width="40.33203125" customWidth="1"/>
    <col min="3" max="3" width="255.6640625" customWidth="1"/>
  </cols>
  <sheetData>
    <row r="2" spans="2:3" ht="48" customHeight="1" x14ac:dyDescent="0.3">
      <c r="C2" s="37"/>
    </row>
    <row r="3" spans="2:3" ht="34.799999999999997" customHeight="1" x14ac:dyDescent="0.3">
      <c r="C3" s="38" t="s">
        <v>0</v>
      </c>
    </row>
    <row r="4" spans="2:3" ht="13.2" customHeight="1" x14ac:dyDescent="0.3">
      <c r="B4" s="39"/>
      <c r="C4" s="40"/>
    </row>
    <row r="5" spans="2:3" ht="27.6" customHeight="1" x14ac:dyDescent="0.3">
      <c r="B5" s="96" t="s">
        <v>667</v>
      </c>
      <c r="C5" s="41" t="str">
        <f>HYPERLINK("#FRONTPAGEINTRODUCTION!A1","FRONT PAGE INTRODUCTION - Project Description and Background" )</f>
        <v>FRONT PAGE INTRODUCTION - Project Description and Background</v>
      </c>
    </row>
    <row r="6" spans="2:3" ht="12.6" customHeight="1" x14ac:dyDescent="0.3">
      <c r="B6" s="96"/>
      <c r="C6" s="95"/>
    </row>
    <row r="7" spans="2:3" ht="18" customHeight="1" x14ac:dyDescent="0.3">
      <c r="B7" s="96"/>
      <c r="C7" s="95" t="str">
        <f>HYPERLINK("#MAINPollQuestion1ExcNVsUndecs!A1","POLL QUESTION 1. FULL RESULTS - NI ASSEMBLY ELECTION - POLITICAL PARTY VOTE SHARE PROJECTIONS (LT NI Tracker Poll - May 2024 - FULL RESULTS): EXCLUDING Don't Knows/Not Sures" )</f>
        <v>POLL QUESTION 1. FULL RESULTS - NI ASSEMBLY ELECTION - POLITICAL PARTY VOTE SHARE PROJECTIONS (LT NI Tracker Poll - May 2024 - FULL RESULTS): EXCLUDING Don't Knows/Not Sures</v>
      </c>
    </row>
    <row r="8" spans="2:3" ht="18" customHeight="1" x14ac:dyDescent="0.3">
      <c r="B8" s="96"/>
      <c r="C8" s="95" t="str">
        <f>HYPERLINK("#MAINPollQuestion1IncNVsUndecs!A1","POLL QUESTION 1. FULL RESULTS - NI ASSEMBLY ELECTION - POLITICAL PARTY VOTE SHARE PROJECTIONS (LT NI Tracker Poll - May 2024 - FULL RESULTS): Including Don't Knows/Not Sures" )</f>
        <v>POLL QUESTION 1. FULL RESULTS - NI ASSEMBLY ELECTION - POLITICAL PARTY VOTE SHARE PROJECTIONS (LT NI Tracker Poll - May 2024 - FULL RESULTS): Including Don't Knows/Not Sures</v>
      </c>
    </row>
    <row r="9" spans="2:3" ht="18" customHeight="1" x14ac:dyDescent="0.3">
      <c r="B9" s="96"/>
      <c r="C9" s="95" t="str">
        <f t="shared" ref="C9" si="0">HYPERLINK("#Q1a!A1","POLL QUESTION 1a: If there had have been a Leadership contest between Jon Burrows and Robbie Butler, and you had a vote, who would you have voted for? - UNIONIST VOTERS ONLY")</f>
        <v>POLL QUESTION 1a: If there had have been a Leadership contest between Jon Burrows and Robbie Butler, and you had a vote, who would you have voted for? - UNIONIST VOTERS ONLY</v>
      </c>
    </row>
    <row r="10" spans="2:3" ht="18" customHeight="1" x14ac:dyDescent="0.3">
      <c r="B10" s="96"/>
      <c r="C10" s="95" t="str">
        <f>HYPERLINK("#Q1b!A1","POLL QUESTION 1b: As a Unionist voter, what is your view of JON BURROWS as a leader of the UUP, and the impact for Unionism in general? - UNIONIST VOTERS ONLY")</f>
        <v>POLL QUESTION 1b: As a Unionist voter, what is your view of JON BURROWS as a leader of the UUP, and the impact for Unionism in general? - UNIONIST VOTERS ONLY</v>
      </c>
    </row>
    <row r="11" spans="2:3" ht="18" customHeight="1" x14ac:dyDescent="0.3">
      <c r="B11" s="96"/>
      <c r="C11" s="95" t="str">
        <f>HYPERLINK("#Q1c!A1","POLL QUESTION 1c: As a unionist voter (but not UUP), does JON BURROWS as a UUP leader impact your possibility of giving the UUP a 'higher' vote-preference at a future NI Assembly Election? - UNIONIST VOTERS ONLY (NOT UUP Voters)")</f>
        <v>POLL QUESTION 1c: As a unionist voter (but not UUP), does JON BURROWS as a UUP leader impact your possibility of giving the UUP a 'higher' vote-preference at a future NI Assembly Election? - UNIONIST VOTERS ONLY (NOT UUP Voters)</v>
      </c>
    </row>
    <row r="12" spans="2:3" ht="18" customHeight="1" x14ac:dyDescent="0.3">
      <c r="B12" s="96"/>
      <c r="C12" s="95" t="str">
        <f>HYPERLINK("#Q2!A1","POLL QUESTION 2: As a Non-Unionist voter, does JON BURROWS as a UUP leader impact your possibility of giving the UUP a vote-preference at a future NI Assembly Election? - NON-UNIONIST VOTERS ONLY")</f>
        <v>POLL QUESTION 2: As a Non-Unionist voter, does JON BURROWS as a UUP leader impact your possibility of giving the UUP a vote-preference at a future NI Assembly Election? - NON-UNIONIST VOTERS ONLY</v>
      </c>
    </row>
    <row r="13" spans="2:3" ht="18" customHeight="1" x14ac:dyDescent="0.3">
      <c r="B13" s="96"/>
      <c r="C13" s="95" t="str">
        <f>HYPERLINK("#Q3.1!A1","POLL QUESTION 3: How do you rate the performance of each of the NI Executive Ministers, and their departments, and the Leader of the Opposition, during the last 12 months? Q3.1: MICHELLE O'NEILL - NI First Minister")</f>
        <v>POLL QUESTION 3: How do you rate the performance of each of the NI Executive Ministers, and their departments, and the Leader of the Opposition, during the last 12 months? Q3.1: MICHELLE O'NEILL - NI First Minister</v>
      </c>
    </row>
    <row r="14" spans="2:3" ht="18" customHeight="1" x14ac:dyDescent="0.3">
      <c r="B14" s="96"/>
      <c r="C14" s="95" t="str">
        <f>HYPERLINK("#Q3.2!A1","POLL QUESTION 3: How do you rate the performance of each of the NI Executive Ministers, and their departments, and the Leader of the Opposition, during the last 12 months? Q3.1: EMMA LITTLE-PENGELLY - NI Deputy First Minister")</f>
        <v>POLL QUESTION 3: How do you rate the performance of each of the NI Executive Ministers, and their departments, and the Leader of the Opposition, during the last 12 months? Q3.1: EMMA LITTLE-PENGELLY - NI Deputy First Minister</v>
      </c>
    </row>
    <row r="15" spans="2:3" ht="18" customHeight="1" x14ac:dyDescent="0.3">
      <c r="B15" s="96"/>
      <c r="C15" s="95" t="str">
        <f>HYPERLINK("#Q3.3!A1","POLL QUESTION 3: How do you rate the performance of each of the NI Executive Ministers, and their departments, and the Leader of the Opposition, during the last 12 months? Q3.3: JOHN O'DOWD - Department of Finance")</f>
        <v>POLL QUESTION 3: How do you rate the performance of each of the NI Executive Ministers, and their departments, and the Leader of the Opposition, during the last 12 months? Q3.3: JOHN O'DOWD - Department of Finance</v>
      </c>
    </row>
    <row r="16" spans="2:3" ht="18" customHeight="1" x14ac:dyDescent="0.3">
      <c r="B16" s="96"/>
      <c r="C16" s="95" t="str">
        <f>HYPERLINK("#Q3.4!A1","POLL QUESTION 3: How do you rate the performance of each of the NI Executive Ministers, and their departments, and the Leader of the Opposition, during the last 12 months? Q3.4: CAOIMHE ARCHIBALD - Department for the Economy")</f>
        <v>POLL QUESTION 3: How do you rate the performance of each of the NI Executive Ministers, and their departments, and the Leader of the Opposition, during the last 12 months? Q3.4: CAOIMHE ARCHIBALD - Department for the Economy</v>
      </c>
    </row>
    <row r="17" spans="2:3" ht="18" customHeight="1" x14ac:dyDescent="0.3">
      <c r="B17" s="97" t="s">
        <v>668</v>
      </c>
      <c r="C17" s="95" t="str">
        <f>HYPERLINK("#Q3.5!A1","POLL QUESTION 3: How do you rate the performance of each of the NI Executive Ministers, and their departments, and the Leader of the Opposition, during the last 12 months? Q3.5: NAOMI LONG - Department of Justice")</f>
        <v>POLL QUESTION 3: How do you rate the performance of each of the NI Executive Ministers, and their departments, and the Leader of the Opposition, during the last 12 months? Q3.5: NAOMI LONG - Department of Justice</v>
      </c>
    </row>
    <row r="18" spans="2:3" ht="18" customHeight="1" x14ac:dyDescent="0.3">
      <c r="B18" s="97"/>
      <c r="C18" s="95" t="str">
        <f>HYPERLINK("#Q3.6!A1","POLL QUESTION 3: How do you rate the performance of each of the NI Executive Ministers, and their departments, and the Leader of the Opposition, during the last 12 months? Q3.6: MIKE NESBITT - Department of Health")</f>
        <v>POLL QUESTION 3: How do you rate the performance of each of the NI Executive Ministers, and their departments, and the Leader of the Opposition, during the last 12 months? Q3.6: MIKE NESBITT - Department of Health</v>
      </c>
    </row>
    <row r="19" spans="2:3" ht="18" customHeight="1" x14ac:dyDescent="0.3">
      <c r="B19" s="97"/>
      <c r="C19" s="95" t="str">
        <f>HYPERLINK("#Q3.7!A1","POLL QUESTION 3: How do you rate the performance of each of the NI Executive Ministers, and their departments, and the Leader of the Opposition, during the last 12 months? Q3.7: PAUL GIVAN - Department of Education")</f>
        <v>POLL QUESTION 3: How do you rate the performance of each of the NI Executive Ministers, and their departments, and the Leader of the Opposition, during the last 12 months? Q3.7: PAUL GIVAN - Department of Education</v>
      </c>
    </row>
    <row r="20" spans="2:3" ht="18" customHeight="1" x14ac:dyDescent="0.3">
      <c r="B20" s="97"/>
      <c r="C20" s="95" t="str">
        <f>HYPERLINK("#Q3.8!A1","POLL QUESTION 3: How do you rate the performance of each of the NI Executive Ministers, and their departments, and the Leader of the Opposition, during the last 12 months? Q3.8: ANDREW MUIR - Dept of Agriculture, Environment, and Rural Affairs")</f>
        <v>POLL QUESTION 3: How do you rate the performance of each of the NI Executive Ministers, and their departments, and the Leader of the Opposition, during the last 12 months? Q3.8: ANDREW MUIR - Dept of Agriculture, Environment, and Rural Affairs</v>
      </c>
    </row>
    <row r="21" spans="2:3" ht="18" customHeight="1" x14ac:dyDescent="0.3">
      <c r="B21" s="97"/>
      <c r="C21" s="95" t="str">
        <f>HYPERLINK("#Q3.9!A1","POLL QUESTION 3: How do you rate the performance of each of the NI Executive Ministers, and their departments, and the Leader of the Opposition, during the last 12 months? Q3.9: LIZ KIMMINS - Department for Infrastructure")</f>
        <v>POLL QUESTION 3: How do you rate the performance of each of the NI Executive Ministers, and their departments, and the Leader of the Opposition, during the last 12 months? Q3.9: LIZ KIMMINS - Department for Infrastructure</v>
      </c>
    </row>
    <row r="22" spans="2:3" ht="18" customHeight="1" x14ac:dyDescent="0.3">
      <c r="B22" s="97"/>
      <c r="C22" s="95" t="str">
        <f>HYPERLINK("#Q3.10!A1","POLL QUESTION 3: How do you rate the performance of each of the NI Executive Ministers, and their departments, and the Leader of the Opposition, during the last 12 months? Q3.10: GORDON LYONS - Department for Communities")</f>
        <v>POLL QUESTION 3: How do you rate the performance of each of the NI Executive Ministers, and their departments, and the Leader of the Opposition, during the last 12 months? Q3.10: GORDON LYONS - Department for Communities</v>
      </c>
    </row>
    <row r="23" spans="2:3" ht="18" customHeight="1" x14ac:dyDescent="0.3">
      <c r="B23" s="97"/>
      <c r="C23" s="95" t="str">
        <f>HYPERLINK("#Q3.11!A1","POLL QUESTION 3: How do you rate the performance of each of the NI Executive Ministers, and their departments, and the Leader of the Opposition, during the last 12 months? Q3.11: MATTHEW O'TOOLE - Leader of the Opposition")</f>
        <v>POLL QUESTION 3: How do you rate the performance of each of the NI Executive Ministers, and their departments, and the Leader of the Opposition, during the last 12 months? Q3.11: MATTHEW O'TOOLE - Leader of the Opposition</v>
      </c>
    </row>
    <row r="24" spans="2:3" ht="18" customHeight="1" x14ac:dyDescent="0.3">
      <c r="B24" s="97"/>
      <c r="C24" s="95" t="str">
        <f>HYPERLINK("#Q4.1!A1","POLL QUESTION 4: Which of the following issues should be the FOUR most important priorities for politicians and the Government (Stormont/Westminster) to deal with at the moment? Q4.1: International Affairs: Middle-East, Ukraine, etc.")</f>
        <v>POLL QUESTION 4: Which of the following issues should be the FOUR most important priorities for politicians and the Government (Stormont/Westminster) to deal with at the moment? Q4.1: International Affairs: Middle-East, Ukraine, etc.</v>
      </c>
    </row>
    <row r="25" spans="2:3" ht="18" customHeight="1" x14ac:dyDescent="0.3">
      <c r="C25" s="95" t="str">
        <f>HYPERLINK("#Q4.2!A1","POLL QUESTION 4: Which of the following issues should be the FOUR most important priorities for politicians and the Government (Stormont/Westminster) to deal with at the moment? Q4.2: Union with the UK")</f>
        <v>POLL QUESTION 4: Which of the following issues should be the FOUR most important priorities for politicians and the Government (Stormont/Westminster) to deal with at the moment? Q4.2: Union with the UK</v>
      </c>
    </row>
    <row r="26" spans="2:3" ht="18" customHeight="1" x14ac:dyDescent="0.3">
      <c r="C26" s="95" t="str">
        <f>HYPERLINK("#Q4.3!A1","POLL QUESTION 4: Which of the following issues should be the FOUR most important priorities for politicians and the Government (Stormont/Westminster) to deal with at the moment? Q4.3: Unification with Ireland (i.e. a united Ireland)")</f>
        <v>POLL QUESTION 4: Which of the following issues should be the FOUR most important priorities for politicians and the Government (Stormont/Westminster) to deal with at the moment? Q4.3: Unification with Ireland (i.e. a united Ireland)</v>
      </c>
    </row>
    <row r="27" spans="2:3" ht="18" customHeight="1" x14ac:dyDescent="0.3">
      <c r="C27" s="95" t="str">
        <f>HYPERLINK("#Q4.4!A1","POLL QUESTION 4: Which of the following issues should be the FOUR most important priorities for politicians and the Government (Stormont/Westminster) to deal with at the moment? Q4.4: A NI border poll")</f>
        <v>POLL QUESTION 4: Which of the following issues should be the FOUR most important priorities for politicians and the Government (Stormont/Westminster) to deal with at the moment? Q4.4: A NI border poll</v>
      </c>
    </row>
    <row r="28" spans="2:3" ht="18" customHeight="1" x14ac:dyDescent="0.3">
      <c r="C28" s="95" t="str">
        <f>HYPERLINK("#Q4.5!A1","POLL QUESTION 4: Which of the following issues should be the FOUR most important priorities for politicians and the Government (Stormont/Westminster) to deal with at the moment? Q4.5: NI economy and jobs")</f>
        <v>POLL QUESTION 4: Which of the following issues should be the FOUR most important priorities for politicians and the Government (Stormont/Westminster) to deal with at the moment? Q4.5: NI economy and jobs</v>
      </c>
    </row>
    <row r="29" spans="2:3" ht="18" customHeight="1" x14ac:dyDescent="0.3">
      <c r="C29" s="95" t="str">
        <f>HYPERLINK("#Q4.6!A1","POLL QUESTION 4: Which of the following issues should be the FOUR most important priorities for politicians and the Government (Stormont/Westminster) to deal with at the moment? Q4.6: Cost of living, prices, fuel costs etc.")</f>
        <v>POLL QUESTION 4: Which of the following issues should be the FOUR most important priorities for politicians and the Government (Stormont/Westminster) to deal with at the moment? Q4.6: Cost of living, prices, fuel costs etc.</v>
      </c>
    </row>
    <row r="30" spans="2:3" ht="18" customHeight="1" x14ac:dyDescent="0.3">
      <c r="C30" s="95" t="str">
        <f>HYPERLINK("#Q4.7!A1","POLL QUESTION 4: Which of the following issues should be the FOUR most important priorities for politicians and the Government (Stormont/Westminster) to deal with at the moment? Q4.7: Education (schools, colleges, universities) in NI")</f>
        <v>POLL QUESTION 4: Which of the following issues should be the FOUR most important priorities for politicians and the Government (Stormont/Westminster) to deal with at the moment? Q4.7: Education (schools, colleges, universities) in NI</v>
      </c>
    </row>
    <row r="31" spans="2:3" ht="18" customHeight="1" x14ac:dyDescent="0.3">
      <c r="C31" s="95" t="str">
        <f>HYPERLINK("#Q4.8!A1","POLL QUESTION 4: Which of the following issues should be the FOUR most important priorities for politicians and the Government (Stormont/Westminster) to deal with at the moment? Q4.8: Infrastructure and transport")</f>
        <v>POLL QUESTION 4: Which of the following issues should be the FOUR most important priorities for politicians and the Government (Stormont/Westminster) to deal with at the moment? Q4.8: Infrastructure and transport</v>
      </c>
    </row>
    <row r="32" spans="2:3" ht="18" customHeight="1" x14ac:dyDescent="0.3">
      <c r="C32" s="95" t="str">
        <f>HYPERLINK("#Q4.9!A1","POLL QUESTION 4: Which of the following issues should be the FOUR most important priorities for politicians and the Government (Stormont/Westminster) to deal with at the moment? Q4.9: Care for the Elderly/Care Homes")</f>
        <v>POLL QUESTION 4: Which of the following issues should be the FOUR most important priorities for politicians and the Government (Stormont/Westminster) to deal with at the moment? Q4.9: Care for the Elderly/Care Homes</v>
      </c>
    </row>
    <row r="33" spans="3:3" ht="18" customHeight="1" x14ac:dyDescent="0.3">
      <c r="C33" s="95" t="str">
        <f>HYPERLINK("#Q4.10!A1","POLL QUESTION 4: Which of the following issues should be the FOUR most important priorities for politicians and the Government (Stormont/Westminster) to deal with at the moment? Q4.10: Community and Culture (parades, festivals)")</f>
        <v>POLL QUESTION 4: Which of the following issues should be the FOUR most important priorities for politicians and the Government (Stormont/Westminster) to deal with at the moment? Q4.10: Community and Culture (parades, festivals)</v>
      </c>
    </row>
    <row r="34" spans="3:3" ht="18" customHeight="1" x14ac:dyDescent="0.3">
      <c r="C34" s="95" t="str">
        <f>HYPERLINK("#Q4.11!A1","POLL QUESTION 4: Which of the following issues should be the FOUR most important priorities for politicians and the Government (Stormont/Westminster) to deal with at the moment? Q4.11: Opposing the NI Protocol/Windsor Framework")</f>
        <v>POLL QUESTION 4: Which of the following issues should be the FOUR most important priorities for politicians and the Government (Stormont/Westminster) to deal with at the moment? Q4.11: Opposing the NI Protocol/Windsor Framework</v>
      </c>
    </row>
    <row r="35" spans="3:3" ht="18" customHeight="1" x14ac:dyDescent="0.3">
      <c r="C35" s="95" t="str">
        <f>HYPERLINK("#Q4.12!A1","POLL QUESTION 4: Which of the following issues should be the FOUR most important priorities for politicians and the Government (Stormont/Westminster) to deal with at the moment? Q4.12: Equality, Poverty, and Human Rights in NI")</f>
        <v>POLL QUESTION 4: Which of the following issues should be the FOUR most important priorities for politicians and the Government (Stormont/Westminster) to deal with at the moment? Q4.12: Equality, Poverty, and Human Rights in NI</v>
      </c>
    </row>
    <row r="36" spans="3:3" ht="18" customHeight="1" x14ac:dyDescent="0.3">
      <c r="C36" s="95" t="str">
        <f>HYPERLINK("#Q4.13!A1","POLL QUESTION 4: Which of the following issues should be the FOUR most important priorities for politicians and the Government (Stormont/Westminster) to deal with at the moment? Q4.13: The environment and climate change")</f>
        <v>POLL QUESTION 4: Which of the following issues should be the FOUR most important priorities for politicians and the Government (Stormont/Westminster) to deal with at the moment? Q4.13: The environment and climate change</v>
      </c>
    </row>
    <row r="37" spans="3:3" ht="18" customHeight="1" x14ac:dyDescent="0.3">
      <c r="C37" s="95" t="str">
        <f>HYPERLINK("#Q4.14!A1","POLL QUESTION 4: Which of the following issues should be the FOUR most important priorities for politicians and the Government (Stormont/Westminster) to deal with at the moment? Q4.14: Housing inc. rents, mortgages etc.")</f>
        <v>POLL QUESTION 4: Which of the following issues should be the FOUR most important priorities for politicians and the Government (Stormont/Westminster) to deal with at the moment? Q4.14: Housing inc. rents, mortgages etc.</v>
      </c>
    </row>
    <row r="38" spans="3:3" ht="18" customHeight="1" x14ac:dyDescent="0.3">
      <c r="C38" s="95" t="str">
        <f>HYPERLINK("#Q4.15!A1","POLL QUESTION 4: Which of the following issues should be the FOUR most important priorities for politicians and the Government (Stormont/Westminster) to deal with at the moment? Q4.15: Healthcare/the NI Health Service")</f>
        <v>POLL QUESTION 4: Which of the following issues should be the FOUR most important priorities for politicians and the Government (Stormont/Westminster) to deal with at the moment? Q4.15: Healthcare/the NI Health Service</v>
      </c>
    </row>
    <row r="39" spans="3:3" ht="18" customHeight="1" x14ac:dyDescent="0.3">
      <c r="C39" s="95" t="str">
        <f>HYPERLINK("#Q4.16!A1","POLL QUESTION 4: Which of the following issues should be the FOUR most important priorities for politicians and the Government (Stormont/Westminster) to deal with at the moment? Q4.16: Law and Order, Policing, Crime, Drugs")</f>
        <v>POLL QUESTION 4: Which of the following issues should be the FOUR most important priorities for politicians and the Government (Stormont/Westminster) to deal with at the moment? Q4.16: Law and Order, Policing, Crime, Drugs</v>
      </c>
    </row>
    <row r="40" spans="3:3" ht="18" customHeight="1" x14ac:dyDescent="0.3">
      <c r="C40" s="95" t="str">
        <f>HYPERLINK("#Q4.17!A1","POLL QUESTION 4: Which of the following issues should be the FOUR most important priorities for politicians and the Government (Stormont/Westminster) to deal with at the moment? Q4.17: Immigration/Asylum")</f>
        <v>POLL QUESTION 4: Which of the following issues should be the FOUR most important priorities for politicians and the Government (Stormont/Westminster) to deal with at the moment? Q4.17: Immigration/Asylum</v>
      </c>
    </row>
    <row r="41" spans="3:3" ht="18" customHeight="1" x14ac:dyDescent="0.3">
      <c r="C41" s="95" t="str">
        <f>HYPERLINK("#Q4.18!A1","POLL QUESTION 4: Which of the following issues should be the FOUR most important priorities for politicians and the Government (Stormont/Westminster) to deal with at the moment? Q4.18: Childcare")</f>
        <v>POLL QUESTION 4: Which of the following issues should be the FOUR most important priorities for politicians and the Government (Stormont/Westminster) to deal with at the moment? Q4.18: Childcare</v>
      </c>
    </row>
    <row r="42" spans="3:3" ht="18" customHeight="1" x14ac:dyDescent="0.3">
      <c r="C42" s="95" t="str">
        <f t="shared" ref="C42" si="1">HYPERLINK("#Q5!A1","POLL QUESTION 5: How do you think the restoration of the NI Government, and the NI Government institutions, have impacted life in NI over the past two years?")</f>
        <v>POLL QUESTION 5: How do you think the restoration of the NI Government, and the NI Government institutions, have impacted life in NI over the past two years?</v>
      </c>
    </row>
    <row r="43" spans="3:3" ht="18" customHeight="1" x14ac:dyDescent="0.3">
      <c r="C43" s="95" t="str">
        <f>HYPERLINK("#Q6!A1","POLL QUESTION 6: Is it correct for NI public representatives (MLA’s and/or Government Ministers) to accept an invitation from any country who are accused of War Crimes and/or Human rights violations? e.g. Israel, Iran, Venezuela, Syria, etc.")</f>
        <v>POLL QUESTION 6: Is it correct for NI public representatives (MLA’s and/or Government Ministers) to accept an invitation from any country who are accused of War Crimes and/or Human rights violations? e.g. Israel, Iran, Venezuela, Syria, etc.</v>
      </c>
    </row>
    <row r="44" spans="3:3" ht="18" customHeight="1" x14ac:dyDescent="0.3">
      <c r="C44" s="95" t="str">
        <f>HYPERLINK("#Q7!A1","POLL QUESTION 7: COMMONWEALTH GAMES - NORTHERN IRELAND (NI) TEAM - Commonwealth Games Northern Ireland (CGNI) - the CGNI have said they will continue to use the 'standard' NI flag. Do you agree, or disagree, with this?")</f>
        <v>POLL QUESTION 7: COMMONWEALTH GAMES - NORTHERN IRELAND (NI) TEAM - Commonwealth Games Northern Ireland (CGNI) - the CGNI have said they will continue to use the 'standard' NI flag. Do you agree, or disagree, with this?</v>
      </c>
    </row>
    <row r="45" spans="3:3" ht="18" customHeight="1" x14ac:dyDescent="0.3">
      <c r="C45" s="95"/>
    </row>
    <row r="46" spans="3:3" ht="18" customHeight="1" x14ac:dyDescent="0.3">
      <c r="C46" s="95"/>
    </row>
    <row r="47" spans="3:3" ht="18" customHeight="1" x14ac:dyDescent="0.3">
      <c r="C47" s="42"/>
    </row>
    <row r="48" spans="3:3" ht="18" customHeight="1" x14ac:dyDescent="0.3">
      <c r="C48" s="42"/>
    </row>
    <row r="49" spans="3:3" ht="18" customHeight="1" x14ac:dyDescent="0.3">
      <c r="C49" s="42"/>
    </row>
    <row r="50" spans="3:3" ht="18" customHeight="1" x14ac:dyDescent="0.3">
      <c r="C50" s="42"/>
    </row>
    <row r="51" spans="3:3" ht="18" customHeight="1" x14ac:dyDescent="0.3">
      <c r="C51" s="42"/>
    </row>
    <row r="52" spans="3:3" ht="18" customHeight="1" x14ac:dyDescent="0.3">
      <c r="C52" s="42"/>
    </row>
  </sheetData>
  <sheetProtection algorithmName="SHA-512" hashValue="paFuCInmMKnI2/YUZ4O3yMK3Unesx3YTdtc8+YMLMbFRGzmp53PFZAMXXvWMp0Tcgv0+L76Zd4Dm67jf7BLbVg==" saltValue="QwX7PleFVLSdsffXgVKTAQ==" spinCount="100000" sheet="1" objects="1" scenarios="1"/>
  <mergeCells count="2">
    <mergeCell ref="B5:B16"/>
    <mergeCell ref="B17:B24"/>
  </mergeCells>
  <pageMargins left="0.7" right="0.7" top="0.75" bottom="0.75" header="0.3" footer="0.3"/>
  <pageSetup paperSize="9" fitToHeight="0"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AJ11"/>
  <sheetViews>
    <sheetView showGridLines="0" workbookViewId="0"/>
  </sheetViews>
  <sheetFormatPr defaultColWidth="10.88671875" defaultRowHeight="14.4" x14ac:dyDescent="0.3"/>
  <cols>
    <col min="1" max="1" width="57"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103.8" customHeight="1" x14ac:dyDescent="0.3">
      <c r="A3" s="94" t="s">
        <v>697</v>
      </c>
      <c r="B3" s="94"/>
      <c r="C3" s="94"/>
      <c r="D3" s="94"/>
      <c r="E3" s="52"/>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3.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53</v>
      </c>
      <c r="D7" s="17" t="s">
        <v>405</v>
      </c>
      <c r="E7" s="17" t="s">
        <v>385</v>
      </c>
      <c r="F7" s="17" t="s">
        <v>421</v>
      </c>
      <c r="G7" s="17" t="s">
        <v>56</v>
      </c>
      <c r="H7" s="17" t="s">
        <v>406</v>
      </c>
      <c r="I7" s="17" t="s">
        <v>407</v>
      </c>
      <c r="J7" s="17" t="s">
        <v>59</v>
      </c>
      <c r="K7" s="17" t="s">
        <v>60</v>
      </c>
      <c r="L7" s="17" t="s">
        <v>431</v>
      </c>
      <c r="M7" s="17" t="s">
        <v>62</v>
      </c>
      <c r="N7" s="17" t="s">
        <v>386</v>
      </c>
      <c r="O7" s="17" t="s">
        <v>348</v>
      </c>
      <c r="P7" s="17" t="s">
        <v>387</v>
      </c>
      <c r="Q7" s="17" t="s">
        <v>388</v>
      </c>
      <c r="R7" s="17" t="s">
        <v>408</v>
      </c>
      <c r="S7" s="17" t="s">
        <v>447</v>
      </c>
      <c r="T7" s="17" t="s">
        <v>69</v>
      </c>
      <c r="U7" s="17" t="s">
        <v>70</v>
      </c>
      <c r="V7" s="17" t="s">
        <v>71</v>
      </c>
      <c r="W7" s="17" t="s">
        <v>72</v>
      </c>
      <c r="X7" s="17" t="s">
        <v>167</v>
      </c>
      <c r="Y7" s="17" t="s">
        <v>140</v>
      </c>
      <c r="Z7" s="17" t="s">
        <v>101</v>
      </c>
      <c r="AA7" s="17" t="s">
        <v>279</v>
      </c>
      <c r="AB7" s="17" t="s">
        <v>76</v>
      </c>
      <c r="AC7" s="17" t="s">
        <v>77</v>
      </c>
      <c r="AD7" s="17" t="s">
        <v>390</v>
      </c>
      <c r="AE7" s="17" t="s">
        <v>134</v>
      </c>
      <c r="AF7" s="17" t="s">
        <v>409</v>
      </c>
      <c r="AG7" s="17" t="s">
        <v>392</v>
      </c>
      <c r="AH7" s="17" t="s">
        <v>416</v>
      </c>
      <c r="AI7" s="17" t="s">
        <v>162</v>
      </c>
      <c r="AJ7" s="17" t="s">
        <v>84</v>
      </c>
    </row>
    <row r="8" spans="1:36" ht="19.95" customHeight="1" x14ac:dyDescent="0.35">
      <c r="A8" s="14" t="s">
        <v>489</v>
      </c>
      <c r="B8" s="15" t="s">
        <v>188</v>
      </c>
      <c r="C8" s="15" t="s">
        <v>206</v>
      </c>
      <c r="D8" s="15" t="s">
        <v>140</v>
      </c>
      <c r="E8" s="15" t="s">
        <v>164</v>
      </c>
      <c r="F8" s="15" t="s">
        <v>102</v>
      </c>
      <c r="G8" s="15" t="s">
        <v>164</v>
      </c>
      <c r="H8" s="15" t="s">
        <v>104</v>
      </c>
      <c r="I8" s="15" t="s">
        <v>143</v>
      </c>
      <c r="J8" s="15" t="s">
        <v>40</v>
      </c>
      <c r="K8" s="15" t="s">
        <v>164</v>
      </c>
      <c r="L8" s="15" t="s">
        <v>143</v>
      </c>
      <c r="M8" s="15" t="s">
        <v>74</v>
      </c>
      <c r="N8" s="15" t="s">
        <v>143</v>
      </c>
      <c r="O8" s="15" t="s">
        <v>103</v>
      </c>
      <c r="P8" s="15" t="s">
        <v>164</v>
      </c>
      <c r="Q8" s="15" t="s">
        <v>105</v>
      </c>
      <c r="R8" s="15" t="s">
        <v>101</v>
      </c>
      <c r="S8" s="15" t="s">
        <v>143</v>
      </c>
      <c r="T8" s="15" t="s">
        <v>103</v>
      </c>
      <c r="U8" s="15" t="s">
        <v>105</v>
      </c>
      <c r="V8" s="15" t="s">
        <v>105</v>
      </c>
      <c r="W8" s="15" t="s">
        <v>100</v>
      </c>
      <c r="X8" s="15" t="s">
        <v>103</v>
      </c>
      <c r="Y8" s="15" t="s">
        <v>103</v>
      </c>
      <c r="Z8" s="15" t="s">
        <v>103</v>
      </c>
      <c r="AA8" s="15" t="s">
        <v>105</v>
      </c>
      <c r="AB8" s="15" t="s">
        <v>100</v>
      </c>
      <c r="AC8" s="15" t="s">
        <v>73</v>
      </c>
      <c r="AD8" s="15" t="s">
        <v>103</v>
      </c>
      <c r="AE8" s="15" t="s">
        <v>100</v>
      </c>
      <c r="AF8" s="15" t="s">
        <v>206</v>
      </c>
      <c r="AG8" s="15" t="s">
        <v>83</v>
      </c>
      <c r="AH8" s="15" t="s">
        <v>198</v>
      </c>
      <c r="AI8" s="15" t="s">
        <v>103</v>
      </c>
      <c r="AJ8" s="15" t="s">
        <v>198</v>
      </c>
    </row>
    <row r="9" spans="1:36" ht="19.95" customHeight="1" x14ac:dyDescent="0.35">
      <c r="A9" s="16" t="s">
        <v>490</v>
      </c>
      <c r="B9" s="17" t="s">
        <v>174</v>
      </c>
      <c r="C9" s="17" t="s">
        <v>174</v>
      </c>
      <c r="D9" s="17" t="s">
        <v>127</v>
      </c>
      <c r="E9" s="17" t="s">
        <v>174</v>
      </c>
      <c r="F9" s="17" t="s">
        <v>127</v>
      </c>
      <c r="G9" s="17" t="s">
        <v>127</v>
      </c>
      <c r="H9" s="17" t="s">
        <v>174</v>
      </c>
      <c r="I9" s="17" t="s">
        <v>174</v>
      </c>
      <c r="J9" s="17" t="s">
        <v>172</v>
      </c>
      <c r="K9" s="17" t="s">
        <v>175</v>
      </c>
      <c r="L9" s="17" t="s">
        <v>174</v>
      </c>
      <c r="M9" s="17" t="s">
        <v>125</v>
      </c>
      <c r="N9" s="17" t="s">
        <v>174</v>
      </c>
      <c r="O9" s="17" t="s">
        <v>175</v>
      </c>
      <c r="P9" s="17" t="s">
        <v>174</v>
      </c>
      <c r="Q9" s="17" t="s">
        <v>175</v>
      </c>
      <c r="R9" s="17" t="s">
        <v>153</v>
      </c>
      <c r="S9" s="17" t="s">
        <v>174</v>
      </c>
      <c r="T9" s="17" t="s">
        <v>123</v>
      </c>
      <c r="U9" s="17" t="s">
        <v>174</v>
      </c>
      <c r="V9" s="17" t="s">
        <v>174</v>
      </c>
      <c r="W9" s="17" t="s">
        <v>123</v>
      </c>
      <c r="X9" s="17" t="s">
        <v>174</v>
      </c>
      <c r="Y9" s="17" t="s">
        <v>153</v>
      </c>
      <c r="Z9" s="17" t="s">
        <v>153</v>
      </c>
      <c r="AA9" s="17" t="s">
        <v>118</v>
      </c>
      <c r="AB9" s="17" t="s">
        <v>123</v>
      </c>
      <c r="AC9" s="17" t="s">
        <v>172</v>
      </c>
      <c r="AD9" s="17" t="s">
        <v>175</v>
      </c>
      <c r="AE9" s="17" t="s">
        <v>123</v>
      </c>
      <c r="AF9" s="17" t="s">
        <v>174</v>
      </c>
      <c r="AG9" s="17" t="s">
        <v>172</v>
      </c>
      <c r="AH9" s="17" t="s">
        <v>174</v>
      </c>
      <c r="AI9" s="17" t="s">
        <v>130</v>
      </c>
      <c r="AJ9" s="17" t="s">
        <v>175</v>
      </c>
    </row>
    <row r="10" spans="1:36" ht="19.95" customHeight="1" x14ac:dyDescent="0.35">
      <c r="A10" s="14" t="s">
        <v>473</v>
      </c>
      <c r="B10" s="15" t="s">
        <v>474</v>
      </c>
      <c r="C10" s="15" t="s">
        <v>475</v>
      </c>
      <c r="D10" s="15" t="s">
        <v>476</v>
      </c>
      <c r="E10" s="15" t="s">
        <v>228</v>
      </c>
      <c r="F10" s="15" t="s">
        <v>323</v>
      </c>
      <c r="G10" s="15" t="s">
        <v>468</v>
      </c>
      <c r="H10" s="15" t="s">
        <v>348</v>
      </c>
      <c r="I10" s="15" t="s">
        <v>349</v>
      </c>
      <c r="J10" s="15" t="s">
        <v>77</v>
      </c>
      <c r="K10" s="15" t="s">
        <v>477</v>
      </c>
      <c r="L10" s="15" t="s">
        <v>253</v>
      </c>
      <c r="M10" s="15" t="s">
        <v>459</v>
      </c>
      <c r="N10" s="15" t="s">
        <v>446</v>
      </c>
      <c r="O10" s="15" t="s">
        <v>435</v>
      </c>
      <c r="P10" s="15" t="s">
        <v>423</v>
      </c>
      <c r="Q10" s="15" t="s">
        <v>434</v>
      </c>
      <c r="R10" s="15" t="s">
        <v>342</v>
      </c>
      <c r="S10" s="15" t="s">
        <v>416</v>
      </c>
      <c r="T10" s="15" t="s">
        <v>433</v>
      </c>
      <c r="U10" s="15" t="s">
        <v>369</v>
      </c>
      <c r="V10" s="15" t="s">
        <v>72</v>
      </c>
      <c r="W10" s="15" t="s">
        <v>72</v>
      </c>
      <c r="X10" s="15" t="s">
        <v>96</v>
      </c>
      <c r="Y10" s="15" t="s">
        <v>73</v>
      </c>
      <c r="Z10" s="15" t="s">
        <v>74</v>
      </c>
      <c r="AA10" s="15" t="s">
        <v>134</v>
      </c>
      <c r="AB10" s="15" t="s">
        <v>76</v>
      </c>
      <c r="AC10" s="15" t="s">
        <v>392</v>
      </c>
      <c r="AD10" s="15" t="s">
        <v>458</v>
      </c>
      <c r="AE10" s="15" t="s">
        <v>134</v>
      </c>
      <c r="AF10" s="15" t="s">
        <v>84</v>
      </c>
      <c r="AG10" s="15" t="s">
        <v>478</v>
      </c>
      <c r="AH10" s="15" t="s">
        <v>479</v>
      </c>
      <c r="AI10" s="15" t="s">
        <v>101</v>
      </c>
      <c r="AJ10" s="15" t="s">
        <v>480</v>
      </c>
    </row>
    <row r="11" spans="1:36" ht="19.95" customHeight="1" x14ac:dyDescent="0.35">
      <c r="A11" s="16" t="s">
        <v>481</v>
      </c>
      <c r="B11" s="17" t="s">
        <v>482</v>
      </c>
      <c r="C11" s="17" t="s">
        <v>482</v>
      </c>
      <c r="D11" s="17" t="s">
        <v>483</v>
      </c>
      <c r="E11" s="17" t="s">
        <v>482</v>
      </c>
      <c r="F11" s="17" t="s">
        <v>483</v>
      </c>
      <c r="G11" s="17" t="s">
        <v>483</v>
      </c>
      <c r="H11" s="17" t="s">
        <v>482</v>
      </c>
      <c r="I11" s="17" t="s">
        <v>482</v>
      </c>
      <c r="J11" s="17" t="s">
        <v>484</v>
      </c>
      <c r="K11" s="17" t="s">
        <v>485</v>
      </c>
      <c r="L11" s="17" t="s">
        <v>482</v>
      </c>
      <c r="M11" s="17" t="s">
        <v>313</v>
      </c>
      <c r="N11" s="17" t="s">
        <v>482</v>
      </c>
      <c r="O11" s="17" t="s">
        <v>485</v>
      </c>
      <c r="P11" s="17" t="s">
        <v>482</v>
      </c>
      <c r="Q11" s="17" t="s">
        <v>485</v>
      </c>
      <c r="R11" s="17" t="s">
        <v>486</v>
      </c>
      <c r="S11" s="17" t="s">
        <v>482</v>
      </c>
      <c r="T11" s="17" t="s">
        <v>287</v>
      </c>
      <c r="U11" s="17" t="s">
        <v>482</v>
      </c>
      <c r="V11" s="17" t="s">
        <v>482</v>
      </c>
      <c r="W11" s="17" t="s">
        <v>287</v>
      </c>
      <c r="X11" s="17" t="s">
        <v>482</v>
      </c>
      <c r="Y11" s="17" t="s">
        <v>486</v>
      </c>
      <c r="Z11" s="17" t="s">
        <v>486</v>
      </c>
      <c r="AA11" s="17" t="s">
        <v>487</v>
      </c>
      <c r="AB11" s="17" t="s">
        <v>287</v>
      </c>
      <c r="AC11" s="17" t="s">
        <v>484</v>
      </c>
      <c r="AD11" s="17" t="s">
        <v>485</v>
      </c>
      <c r="AE11" s="17" t="s">
        <v>287</v>
      </c>
      <c r="AF11" s="17" t="s">
        <v>482</v>
      </c>
      <c r="AG11" s="17" t="s">
        <v>484</v>
      </c>
      <c r="AH11" s="17" t="s">
        <v>482</v>
      </c>
      <c r="AI11" s="17" t="s">
        <v>488</v>
      </c>
      <c r="AJ11" s="17" t="s">
        <v>485</v>
      </c>
    </row>
  </sheetData>
  <sheetProtection algorithmName="SHA-512" hashValue="h0g0bZHPYjLU9ZZNMw3n2s7bodaMXFehtIWmTEUii9srKAeyqIJTXBkFEwzQ1L5bVESrKYi8Nm1IL2Dmlydalg==" saltValue="x5E09VeY/rw1zejqyZNIJA==" spinCount="100000" sheet="1" objects="1" scenarios="1"/>
  <mergeCells count="9">
    <mergeCell ref="R4:AB4"/>
    <mergeCell ref="AC4:AF4"/>
    <mergeCell ref="AG4:AJ4"/>
    <mergeCell ref="A3:D3"/>
    <mergeCell ref="B2:F2"/>
    <mergeCell ref="C4:D4"/>
    <mergeCell ref="E4:I4"/>
    <mergeCell ref="J4:L4"/>
    <mergeCell ref="M4:Q4"/>
  </mergeCells>
  <pageMargins left="0.7" right="0.7" top="0.75" bottom="0.75" header="0.3" footer="0.3"/>
  <pageSetup paperSize="9" fitToHeight="0" orientation="landscape" horizontalDpi="300" verticalDpi="300" r:id="rId1"/>
  <headerFooter scaleWithDoc="0" alignWithMargins="0">
    <oddHeader>&amp;LPoll&amp;C&amp;R</oddHeader>
    <oddFooter>&amp;LIreland Thinks&amp;C&amp;R&amp;P /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AJ11"/>
  <sheetViews>
    <sheetView showGridLines="0" workbookViewId="0"/>
  </sheetViews>
  <sheetFormatPr defaultColWidth="10.88671875" defaultRowHeight="14.4" x14ac:dyDescent="0.3"/>
  <cols>
    <col min="1" max="1" width="56.3320312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103.8" customHeight="1" x14ac:dyDescent="0.3">
      <c r="A3" s="94" t="s">
        <v>699</v>
      </c>
      <c r="B3" s="94"/>
      <c r="C3" s="94"/>
      <c r="D3" s="52"/>
      <c r="E3" s="52"/>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3.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383</v>
      </c>
      <c r="D7" s="17" t="s">
        <v>405</v>
      </c>
      <c r="E7" s="17" t="s">
        <v>385</v>
      </c>
      <c r="F7" s="17" t="s">
        <v>55</v>
      </c>
      <c r="G7" s="17" t="s">
        <v>34</v>
      </c>
      <c r="H7" s="17" t="s">
        <v>406</v>
      </c>
      <c r="I7" s="17" t="s">
        <v>407</v>
      </c>
      <c r="J7" s="17" t="s">
        <v>451</v>
      </c>
      <c r="K7" s="17" t="s">
        <v>60</v>
      </c>
      <c r="L7" s="17" t="s">
        <v>431</v>
      </c>
      <c r="M7" s="17" t="s">
        <v>357</v>
      </c>
      <c r="N7" s="17" t="s">
        <v>386</v>
      </c>
      <c r="O7" s="17" t="s">
        <v>348</v>
      </c>
      <c r="P7" s="17" t="s">
        <v>387</v>
      </c>
      <c r="Q7" s="17" t="s">
        <v>388</v>
      </c>
      <c r="R7" s="17" t="s">
        <v>408</v>
      </c>
      <c r="S7" s="17" t="s">
        <v>68</v>
      </c>
      <c r="T7" s="17" t="s">
        <v>69</v>
      </c>
      <c r="U7" s="17" t="s">
        <v>70</v>
      </c>
      <c r="V7" s="17" t="s">
        <v>71</v>
      </c>
      <c r="W7" s="17" t="s">
        <v>240</v>
      </c>
      <c r="X7" s="17" t="s">
        <v>167</v>
      </c>
      <c r="Y7" s="17" t="s">
        <v>140</v>
      </c>
      <c r="Z7" s="17" t="s">
        <v>101</v>
      </c>
      <c r="AA7" s="17" t="s">
        <v>279</v>
      </c>
      <c r="AB7" s="17" t="s">
        <v>76</v>
      </c>
      <c r="AC7" s="17" t="s">
        <v>77</v>
      </c>
      <c r="AD7" s="17" t="s">
        <v>390</v>
      </c>
      <c r="AE7" s="17" t="s">
        <v>134</v>
      </c>
      <c r="AF7" s="17" t="s">
        <v>80</v>
      </c>
      <c r="AG7" s="17" t="s">
        <v>410</v>
      </c>
      <c r="AH7" s="17" t="s">
        <v>416</v>
      </c>
      <c r="AI7" s="17" t="s">
        <v>162</v>
      </c>
      <c r="AJ7" s="17" t="s">
        <v>84</v>
      </c>
    </row>
    <row r="8" spans="1:36" ht="19.95" customHeight="1" x14ac:dyDescent="0.35">
      <c r="A8" s="14" t="s">
        <v>489</v>
      </c>
      <c r="B8" s="15" t="s">
        <v>472</v>
      </c>
      <c r="C8" s="15" t="s">
        <v>246</v>
      </c>
      <c r="D8" s="15" t="s">
        <v>449</v>
      </c>
      <c r="E8" s="15" t="s">
        <v>76</v>
      </c>
      <c r="F8" s="15" t="s">
        <v>39</v>
      </c>
      <c r="G8" s="15" t="s">
        <v>108</v>
      </c>
      <c r="H8" s="15" t="s">
        <v>140</v>
      </c>
      <c r="I8" s="15" t="s">
        <v>235</v>
      </c>
      <c r="J8" s="15" t="s">
        <v>306</v>
      </c>
      <c r="K8" s="15" t="s">
        <v>367</v>
      </c>
      <c r="L8" s="15" t="s">
        <v>179</v>
      </c>
      <c r="M8" s="15" t="s">
        <v>75</v>
      </c>
      <c r="N8" s="15" t="s">
        <v>45</v>
      </c>
      <c r="O8" s="15" t="s">
        <v>39</v>
      </c>
      <c r="P8" s="15" t="s">
        <v>372</v>
      </c>
      <c r="Q8" s="15" t="s">
        <v>101</v>
      </c>
      <c r="R8" s="15" t="s">
        <v>100</v>
      </c>
      <c r="S8" s="15" t="s">
        <v>245</v>
      </c>
      <c r="T8" s="15" t="s">
        <v>100</v>
      </c>
      <c r="U8" s="15" t="s">
        <v>79</v>
      </c>
      <c r="V8" s="15" t="s">
        <v>104</v>
      </c>
      <c r="W8" s="15" t="s">
        <v>292</v>
      </c>
      <c r="X8" s="15" t="s">
        <v>100</v>
      </c>
      <c r="Y8" s="15" t="s">
        <v>100</v>
      </c>
      <c r="Z8" s="15" t="s">
        <v>100</v>
      </c>
      <c r="AA8" s="15" t="s">
        <v>102</v>
      </c>
      <c r="AB8" s="15" t="s">
        <v>103</v>
      </c>
      <c r="AC8" s="15" t="s">
        <v>105</v>
      </c>
      <c r="AD8" s="15" t="s">
        <v>103</v>
      </c>
      <c r="AE8" s="15" t="s">
        <v>103</v>
      </c>
      <c r="AF8" s="15" t="s">
        <v>499</v>
      </c>
      <c r="AG8" s="15" t="s">
        <v>104</v>
      </c>
      <c r="AH8" s="15" t="s">
        <v>74</v>
      </c>
      <c r="AI8" s="15" t="s">
        <v>105</v>
      </c>
      <c r="AJ8" s="15" t="s">
        <v>442</v>
      </c>
    </row>
    <row r="9" spans="1:36" ht="19.95" customHeight="1" x14ac:dyDescent="0.35">
      <c r="A9" s="16" t="s">
        <v>490</v>
      </c>
      <c r="B9" s="17" t="s">
        <v>146</v>
      </c>
      <c r="C9" s="17" t="s">
        <v>149</v>
      </c>
      <c r="D9" s="17" t="s">
        <v>150</v>
      </c>
      <c r="E9" s="17" t="s">
        <v>171</v>
      </c>
      <c r="F9" s="17" t="s">
        <v>149</v>
      </c>
      <c r="G9" s="17" t="s">
        <v>185</v>
      </c>
      <c r="H9" s="17" t="s">
        <v>149</v>
      </c>
      <c r="I9" s="17" t="s">
        <v>113</v>
      </c>
      <c r="J9" s="17" t="s">
        <v>114</v>
      </c>
      <c r="K9" s="17" t="s">
        <v>116</v>
      </c>
      <c r="L9" s="17" t="s">
        <v>146</v>
      </c>
      <c r="M9" s="17" t="s">
        <v>116</v>
      </c>
      <c r="N9" s="17" t="s">
        <v>150</v>
      </c>
      <c r="O9" s="17" t="s">
        <v>114</v>
      </c>
      <c r="P9" s="17" t="s">
        <v>116</v>
      </c>
      <c r="Q9" s="17" t="s">
        <v>124</v>
      </c>
      <c r="R9" s="17" t="s">
        <v>123</v>
      </c>
      <c r="S9" s="17" t="s">
        <v>270</v>
      </c>
      <c r="T9" s="17" t="s">
        <v>123</v>
      </c>
      <c r="U9" s="17" t="s">
        <v>148</v>
      </c>
      <c r="V9" s="17" t="s">
        <v>127</v>
      </c>
      <c r="W9" s="17" t="s">
        <v>260</v>
      </c>
      <c r="X9" s="17" t="s">
        <v>123</v>
      </c>
      <c r="Y9" s="17" t="s">
        <v>123</v>
      </c>
      <c r="Z9" s="17" t="s">
        <v>123</v>
      </c>
      <c r="AA9" s="17" t="s">
        <v>148</v>
      </c>
      <c r="AB9" s="17" t="s">
        <v>172</v>
      </c>
      <c r="AC9" s="17" t="s">
        <v>123</v>
      </c>
      <c r="AD9" s="17" t="s">
        <v>175</v>
      </c>
      <c r="AE9" s="17" t="s">
        <v>172</v>
      </c>
      <c r="AF9" s="17" t="s">
        <v>270</v>
      </c>
      <c r="AG9" s="17" t="s">
        <v>175</v>
      </c>
      <c r="AH9" s="17" t="s">
        <v>153</v>
      </c>
      <c r="AI9" s="17" t="s">
        <v>116</v>
      </c>
      <c r="AJ9" s="17" t="s">
        <v>119</v>
      </c>
    </row>
    <row r="10" spans="1:36" ht="19.95" customHeight="1" x14ac:dyDescent="0.35">
      <c r="A10" s="14" t="s">
        <v>473</v>
      </c>
      <c r="B10" s="15" t="s">
        <v>491</v>
      </c>
      <c r="C10" s="15" t="s">
        <v>492</v>
      </c>
      <c r="D10" s="15" t="s">
        <v>393</v>
      </c>
      <c r="E10" s="15" t="s">
        <v>412</v>
      </c>
      <c r="F10" s="15" t="s">
        <v>459</v>
      </c>
      <c r="G10" s="15" t="s">
        <v>244</v>
      </c>
      <c r="H10" s="15" t="s">
        <v>31</v>
      </c>
      <c r="I10" s="15" t="s">
        <v>64</v>
      </c>
      <c r="J10" s="15" t="s">
        <v>343</v>
      </c>
      <c r="K10" s="15" t="s">
        <v>493</v>
      </c>
      <c r="L10" s="15" t="s">
        <v>58</v>
      </c>
      <c r="M10" s="15" t="s">
        <v>144</v>
      </c>
      <c r="N10" s="15" t="s">
        <v>62</v>
      </c>
      <c r="O10" s="15" t="s">
        <v>429</v>
      </c>
      <c r="P10" s="15" t="s">
        <v>464</v>
      </c>
      <c r="Q10" s="15" t="s">
        <v>348</v>
      </c>
      <c r="R10" s="15" t="s">
        <v>408</v>
      </c>
      <c r="S10" s="15" t="s">
        <v>231</v>
      </c>
      <c r="T10" s="15" t="s">
        <v>69</v>
      </c>
      <c r="U10" s="15" t="s">
        <v>420</v>
      </c>
      <c r="V10" s="15" t="s">
        <v>240</v>
      </c>
      <c r="W10" s="15" t="s">
        <v>138</v>
      </c>
      <c r="X10" s="15" t="s">
        <v>167</v>
      </c>
      <c r="Y10" s="15" t="s">
        <v>140</v>
      </c>
      <c r="Z10" s="15" t="s">
        <v>101</v>
      </c>
      <c r="AA10" s="15" t="s">
        <v>159</v>
      </c>
      <c r="AB10" s="15" t="s">
        <v>95</v>
      </c>
      <c r="AC10" s="15" t="s">
        <v>494</v>
      </c>
      <c r="AD10" s="15" t="s">
        <v>458</v>
      </c>
      <c r="AE10" s="15" t="s">
        <v>79</v>
      </c>
      <c r="AF10" s="15" t="s">
        <v>331</v>
      </c>
      <c r="AG10" s="15" t="s">
        <v>495</v>
      </c>
      <c r="AH10" s="15" t="s">
        <v>107</v>
      </c>
      <c r="AI10" s="15" t="s">
        <v>74</v>
      </c>
      <c r="AJ10" s="15" t="s">
        <v>462</v>
      </c>
    </row>
    <row r="11" spans="1:36" ht="19.95" customHeight="1" x14ac:dyDescent="0.35">
      <c r="A11" s="16" t="s">
        <v>481</v>
      </c>
      <c r="B11" s="17" t="s">
        <v>496</v>
      </c>
      <c r="C11" s="17" t="s">
        <v>497</v>
      </c>
      <c r="D11" s="17" t="s">
        <v>184</v>
      </c>
      <c r="E11" s="17" t="s">
        <v>498</v>
      </c>
      <c r="F11" s="17" t="s">
        <v>497</v>
      </c>
      <c r="G11" s="17" t="s">
        <v>448</v>
      </c>
      <c r="H11" s="17" t="s">
        <v>497</v>
      </c>
      <c r="I11" s="17" t="s">
        <v>437</v>
      </c>
      <c r="J11" s="17" t="s">
        <v>272</v>
      </c>
      <c r="K11" s="17" t="s">
        <v>122</v>
      </c>
      <c r="L11" s="17" t="s">
        <v>496</v>
      </c>
      <c r="M11" s="17" t="s">
        <v>122</v>
      </c>
      <c r="N11" s="17" t="s">
        <v>184</v>
      </c>
      <c r="O11" s="17" t="s">
        <v>272</v>
      </c>
      <c r="P11" s="17" t="s">
        <v>122</v>
      </c>
      <c r="Q11" s="17" t="s">
        <v>208</v>
      </c>
      <c r="R11" s="17" t="s">
        <v>287</v>
      </c>
      <c r="S11" s="17" t="s">
        <v>456</v>
      </c>
      <c r="T11" s="17" t="s">
        <v>287</v>
      </c>
      <c r="U11" s="17" t="s">
        <v>202</v>
      </c>
      <c r="V11" s="17" t="s">
        <v>483</v>
      </c>
      <c r="W11" s="17" t="s">
        <v>271</v>
      </c>
      <c r="X11" s="17" t="s">
        <v>287</v>
      </c>
      <c r="Y11" s="17" t="s">
        <v>287</v>
      </c>
      <c r="Z11" s="17" t="s">
        <v>287</v>
      </c>
      <c r="AA11" s="17" t="s">
        <v>202</v>
      </c>
      <c r="AB11" s="17" t="s">
        <v>484</v>
      </c>
      <c r="AC11" s="17" t="s">
        <v>287</v>
      </c>
      <c r="AD11" s="17" t="s">
        <v>485</v>
      </c>
      <c r="AE11" s="17" t="s">
        <v>484</v>
      </c>
      <c r="AF11" s="17" t="s">
        <v>456</v>
      </c>
      <c r="AG11" s="17" t="s">
        <v>485</v>
      </c>
      <c r="AH11" s="17" t="s">
        <v>486</v>
      </c>
      <c r="AI11" s="17" t="s">
        <v>122</v>
      </c>
      <c r="AJ11" s="17" t="s">
        <v>267</v>
      </c>
    </row>
  </sheetData>
  <sheetProtection algorithmName="SHA-512" hashValue="iTywK53KJ1b6Q8nGeIcdJ29HYr5P7LF+Aycf4onROPhxozOXgJcqRWu0fQV8w7cJl2magLFGxRFB5t+SCMXTaA==" saltValue="TUj3Fajp8uHvOBqsvvo2Wg==" spinCount="100000" sheet="1" objects="1" scenarios="1"/>
  <mergeCells count="9">
    <mergeCell ref="R4:AB4"/>
    <mergeCell ref="AC4:AF4"/>
    <mergeCell ref="AG4:AJ4"/>
    <mergeCell ref="A3:C3"/>
    <mergeCell ref="B2:F2"/>
    <mergeCell ref="C4:D4"/>
    <mergeCell ref="E4:I4"/>
    <mergeCell ref="J4:L4"/>
    <mergeCell ref="M4:Q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AJ11"/>
  <sheetViews>
    <sheetView showGridLines="0" workbookViewId="0"/>
  </sheetViews>
  <sheetFormatPr defaultColWidth="10.88671875" defaultRowHeight="14.4" x14ac:dyDescent="0.3"/>
  <cols>
    <col min="1" max="1" width="57.4414062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103.8" customHeight="1" x14ac:dyDescent="0.3">
      <c r="A3" s="94" t="s">
        <v>700</v>
      </c>
      <c r="B3" s="94"/>
      <c r="C3" s="94"/>
      <c r="D3" s="94"/>
      <c r="E3" s="52"/>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3.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53</v>
      </c>
      <c r="D7" s="17" t="s">
        <v>384</v>
      </c>
      <c r="E7" s="17" t="s">
        <v>385</v>
      </c>
      <c r="F7" s="17" t="s">
        <v>55</v>
      </c>
      <c r="G7" s="17" t="s">
        <v>34</v>
      </c>
      <c r="H7" s="17" t="s">
        <v>406</v>
      </c>
      <c r="I7" s="17" t="s">
        <v>357</v>
      </c>
      <c r="J7" s="17" t="s">
        <v>451</v>
      </c>
      <c r="K7" s="17" t="s">
        <v>60</v>
      </c>
      <c r="L7" s="17" t="s">
        <v>431</v>
      </c>
      <c r="M7" s="17" t="s">
        <v>62</v>
      </c>
      <c r="N7" s="17" t="s">
        <v>386</v>
      </c>
      <c r="O7" s="17" t="s">
        <v>348</v>
      </c>
      <c r="P7" s="17" t="s">
        <v>65</v>
      </c>
      <c r="Q7" s="17" t="s">
        <v>388</v>
      </c>
      <c r="R7" s="17" t="s">
        <v>67</v>
      </c>
      <c r="S7" s="17" t="s">
        <v>68</v>
      </c>
      <c r="T7" s="17" t="s">
        <v>433</v>
      </c>
      <c r="U7" s="17" t="s">
        <v>70</v>
      </c>
      <c r="V7" s="17" t="s">
        <v>71</v>
      </c>
      <c r="W7" s="17" t="s">
        <v>72</v>
      </c>
      <c r="X7" s="17" t="s">
        <v>167</v>
      </c>
      <c r="Y7" s="17" t="s">
        <v>140</v>
      </c>
      <c r="Z7" s="17" t="s">
        <v>101</v>
      </c>
      <c r="AA7" s="17" t="s">
        <v>279</v>
      </c>
      <c r="AB7" s="17" t="s">
        <v>76</v>
      </c>
      <c r="AC7" s="17" t="s">
        <v>77</v>
      </c>
      <c r="AD7" s="17" t="s">
        <v>78</v>
      </c>
      <c r="AE7" s="17" t="s">
        <v>79</v>
      </c>
      <c r="AF7" s="17" t="s">
        <v>80</v>
      </c>
      <c r="AG7" s="17" t="s">
        <v>392</v>
      </c>
      <c r="AH7" s="17" t="s">
        <v>416</v>
      </c>
      <c r="AI7" s="17" t="s">
        <v>162</v>
      </c>
      <c r="AJ7" s="17" t="s">
        <v>393</v>
      </c>
    </row>
    <row r="8" spans="1:36" ht="19.95" customHeight="1" x14ac:dyDescent="0.35">
      <c r="A8" s="14" t="s">
        <v>489</v>
      </c>
      <c r="B8" s="15" t="s">
        <v>507</v>
      </c>
      <c r="C8" s="15" t="s">
        <v>178</v>
      </c>
      <c r="D8" s="15" t="s">
        <v>199</v>
      </c>
      <c r="E8" s="15" t="s">
        <v>367</v>
      </c>
      <c r="F8" s="15" t="s">
        <v>39</v>
      </c>
      <c r="G8" s="15" t="s">
        <v>159</v>
      </c>
      <c r="H8" s="15" t="s">
        <v>279</v>
      </c>
      <c r="I8" s="15" t="s">
        <v>83</v>
      </c>
      <c r="J8" s="15" t="s">
        <v>180</v>
      </c>
      <c r="K8" s="15" t="s">
        <v>133</v>
      </c>
      <c r="L8" s="15" t="s">
        <v>79</v>
      </c>
      <c r="M8" s="15" t="s">
        <v>41</v>
      </c>
      <c r="N8" s="15" t="s">
        <v>73</v>
      </c>
      <c r="O8" s="15" t="s">
        <v>279</v>
      </c>
      <c r="P8" s="15" t="s">
        <v>160</v>
      </c>
      <c r="Q8" s="15" t="s">
        <v>91</v>
      </c>
      <c r="R8" s="15" t="s">
        <v>398</v>
      </c>
      <c r="S8" s="15" t="s">
        <v>100</v>
      </c>
      <c r="T8" s="15" t="s">
        <v>198</v>
      </c>
      <c r="U8" s="15" t="s">
        <v>100</v>
      </c>
      <c r="V8" s="15" t="s">
        <v>83</v>
      </c>
      <c r="W8" s="15" t="s">
        <v>100</v>
      </c>
      <c r="X8" s="15" t="s">
        <v>100</v>
      </c>
      <c r="Y8" s="15" t="s">
        <v>210</v>
      </c>
      <c r="Z8" s="15" t="s">
        <v>104</v>
      </c>
      <c r="AA8" s="15" t="s">
        <v>100</v>
      </c>
      <c r="AB8" s="15" t="s">
        <v>104</v>
      </c>
      <c r="AC8" s="15" t="s">
        <v>300</v>
      </c>
      <c r="AD8" s="15" t="s">
        <v>164</v>
      </c>
      <c r="AE8" s="15" t="s">
        <v>103</v>
      </c>
      <c r="AF8" s="15" t="s">
        <v>100</v>
      </c>
      <c r="AG8" s="15" t="s">
        <v>232</v>
      </c>
      <c r="AH8" s="15" t="s">
        <v>39</v>
      </c>
      <c r="AI8" s="15" t="s">
        <v>100</v>
      </c>
      <c r="AJ8" s="15" t="s">
        <v>104</v>
      </c>
    </row>
    <row r="9" spans="1:36" ht="19.95" customHeight="1" x14ac:dyDescent="0.35">
      <c r="A9" s="16" t="s">
        <v>490</v>
      </c>
      <c r="B9" s="17" t="s">
        <v>146</v>
      </c>
      <c r="C9" s="17" t="s">
        <v>151</v>
      </c>
      <c r="D9" s="17" t="s">
        <v>150</v>
      </c>
      <c r="E9" s="17" t="s">
        <v>147</v>
      </c>
      <c r="F9" s="17" t="s">
        <v>149</v>
      </c>
      <c r="G9" s="17" t="s">
        <v>170</v>
      </c>
      <c r="H9" s="17" t="s">
        <v>150</v>
      </c>
      <c r="I9" s="17" t="s">
        <v>124</v>
      </c>
      <c r="J9" s="17" t="s">
        <v>129</v>
      </c>
      <c r="K9" s="17" t="s">
        <v>114</v>
      </c>
      <c r="L9" s="17" t="s">
        <v>171</v>
      </c>
      <c r="M9" s="17" t="s">
        <v>151</v>
      </c>
      <c r="N9" s="17" t="s">
        <v>124</v>
      </c>
      <c r="O9" s="17" t="s">
        <v>150</v>
      </c>
      <c r="P9" s="17" t="s">
        <v>150</v>
      </c>
      <c r="Q9" s="17" t="s">
        <v>147</v>
      </c>
      <c r="R9" s="17" t="s">
        <v>261</v>
      </c>
      <c r="S9" s="17" t="s">
        <v>123</v>
      </c>
      <c r="T9" s="17" t="s">
        <v>172</v>
      </c>
      <c r="U9" s="17" t="s">
        <v>123</v>
      </c>
      <c r="V9" s="17" t="s">
        <v>146</v>
      </c>
      <c r="W9" s="17" t="s">
        <v>123</v>
      </c>
      <c r="X9" s="17" t="s">
        <v>175</v>
      </c>
      <c r="Y9" s="17" t="s">
        <v>273</v>
      </c>
      <c r="Z9" s="17" t="s">
        <v>147</v>
      </c>
      <c r="AA9" s="17" t="s">
        <v>175</v>
      </c>
      <c r="AB9" s="17" t="s">
        <v>151</v>
      </c>
      <c r="AC9" s="17" t="s">
        <v>155</v>
      </c>
      <c r="AD9" s="17" t="s">
        <v>127</v>
      </c>
      <c r="AE9" s="17" t="s">
        <v>153</v>
      </c>
      <c r="AF9" s="17" t="s">
        <v>123</v>
      </c>
      <c r="AG9" s="17" t="s">
        <v>270</v>
      </c>
      <c r="AH9" s="17" t="s">
        <v>149</v>
      </c>
      <c r="AI9" s="17" t="s">
        <v>127</v>
      </c>
      <c r="AJ9" s="17" t="s">
        <v>175</v>
      </c>
    </row>
    <row r="10" spans="1:36" ht="19.95" customHeight="1" x14ac:dyDescent="0.35">
      <c r="A10" s="14" t="s">
        <v>473</v>
      </c>
      <c r="B10" s="15" t="s">
        <v>500</v>
      </c>
      <c r="C10" s="15" t="s">
        <v>501</v>
      </c>
      <c r="D10" s="15" t="s">
        <v>502</v>
      </c>
      <c r="E10" s="15" t="s">
        <v>99</v>
      </c>
      <c r="F10" s="15" t="s">
        <v>459</v>
      </c>
      <c r="G10" s="15" t="s">
        <v>336</v>
      </c>
      <c r="H10" s="15" t="s">
        <v>33</v>
      </c>
      <c r="I10" s="15" t="s">
        <v>344</v>
      </c>
      <c r="J10" s="15" t="s">
        <v>503</v>
      </c>
      <c r="K10" s="15" t="s">
        <v>504</v>
      </c>
      <c r="L10" s="15" t="s">
        <v>421</v>
      </c>
      <c r="M10" s="15" t="s">
        <v>347</v>
      </c>
      <c r="N10" s="15" t="s">
        <v>426</v>
      </c>
      <c r="O10" s="15" t="s">
        <v>29</v>
      </c>
      <c r="P10" s="15" t="s">
        <v>439</v>
      </c>
      <c r="Q10" s="15" t="s">
        <v>362</v>
      </c>
      <c r="R10" s="15" t="s">
        <v>244</v>
      </c>
      <c r="S10" s="15" t="s">
        <v>68</v>
      </c>
      <c r="T10" s="15" t="s">
        <v>362</v>
      </c>
      <c r="U10" s="15" t="s">
        <v>70</v>
      </c>
      <c r="V10" s="15" t="s">
        <v>241</v>
      </c>
      <c r="W10" s="15" t="s">
        <v>72</v>
      </c>
      <c r="X10" s="15" t="s">
        <v>167</v>
      </c>
      <c r="Y10" s="15" t="s">
        <v>206</v>
      </c>
      <c r="Z10" s="15" t="s">
        <v>210</v>
      </c>
      <c r="AA10" s="15" t="s">
        <v>279</v>
      </c>
      <c r="AB10" s="15" t="s">
        <v>75</v>
      </c>
      <c r="AC10" s="15" t="s">
        <v>460</v>
      </c>
      <c r="AD10" s="15" t="s">
        <v>364</v>
      </c>
      <c r="AE10" s="15" t="s">
        <v>158</v>
      </c>
      <c r="AF10" s="15" t="s">
        <v>80</v>
      </c>
      <c r="AG10" s="15" t="s">
        <v>463</v>
      </c>
      <c r="AH10" s="15" t="s">
        <v>297</v>
      </c>
      <c r="AI10" s="15" t="s">
        <v>162</v>
      </c>
      <c r="AJ10" s="15" t="s">
        <v>505</v>
      </c>
    </row>
    <row r="11" spans="1:36" ht="19.95" customHeight="1" x14ac:dyDescent="0.35">
      <c r="A11" s="16" t="s">
        <v>481</v>
      </c>
      <c r="B11" s="17" t="s">
        <v>496</v>
      </c>
      <c r="C11" s="17" t="s">
        <v>275</v>
      </c>
      <c r="D11" s="17" t="s">
        <v>184</v>
      </c>
      <c r="E11" s="17" t="s">
        <v>506</v>
      </c>
      <c r="F11" s="17" t="s">
        <v>497</v>
      </c>
      <c r="G11" s="17" t="s">
        <v>286</v>
      </c>
      <c r="H11" s="17" t="s">
        <v>184</v>
      </c>
      <c r="I11" s="17" t="s">
        <v>208</v>
      </c>
      <c r="J11" s="17" t="s">
        <v>214</v>
      </c>
      <c r="K11" s="17" t="s">
        <v>272</v>
      </c>
      <c r="L11" s="17" t="s">
        <v>498</v>
      </c>
      <c r="M11" s="17" t="s">
        <v>275</v>
      </c>
      <c r="N11" s="17" t="s">
        <v>208</v>
      </c>
      <c r="O11" s="17" t="s">
        <v>184</v>
      </c>
      <c r="P11" s="17" t="s">
        <v>184</v>
      </c>
      <c r="Q11" s="17" t="s">
        <v>506</v>
      </c>
      <c r="R11" s="17" t="s">
        <v>128</v>
      </c>
      <c r="S11" s="17" t="s">
        <v>287</v>
      </c>
      <c r="T11" s="17" t="s">
        <v>484</v>
      </c>
      <c r="U11" s="17" t="s">
        <v>287</v>
      </c>
      <c r="V11" s="17" t="s">
        <v>496</v>
      </c>
      <c r="W11" s="17" t="s">
        <v>287</v>
      </c>
      <c r="X11" s="17" t="s">
        <v>485</v>
      </c>
      <c r="Y11" s="17" t="s">
        <v>310</v>
      </c>
      <c r="Z11" s="17" t="s">
        <v>506</v>
      </c>
      <c r="AA11" s="17" t="s">
        <v>485</v>
      </c>
      <c r="AB11" s="17" t="s">
        <v>275</v>
      </c>
      <c r="AC11" s="17" t="s">
        <v>339</v>
      </c>
      <c r="AD11" s="17" t="s">
        <v>483</v>
      </c>
      <c r="AE11" s="17" t="s">
        <v>486</v>
      </c>
      <c r="AF11" s="17" t="s">
        <v>287</v>
      </c>
      <c r="AG11" s="17" t="s">
        <v>456</v>
      </c>
      <c r="AH11" s="17" t="s">
        <v>497</v>
      </c>
      <c r="AI11" s="17" t="s">
        <v>483</v>
      </c>
      <c r="AJ11" s="17" t="s">
        <v>485</v>
      </c>
    </row>
  </sheetData>
  <sheetProtection algorithmName="SHA-512" hashValue="OizTy54TV1imIWSNpJl5/Hi6Q4H6rL4Gmqy4dHc8eRYaUFjvwef6gxclWPEnO4xLboQQVTY13pLKZphR1/Mrxw==" saltValue="lRy9huv1UAJKlJZIJ97X4w==" spinCount="100000" sheet="1" objects="1" scenarios="1"/>
  <mergeCells count="9">
    <mergeCell ref="M4:Q4"/>
    <mergeCell ref="R4:AB4"/>
    <mergeCell ref="AC4:AF4"/>
    <mergeCell ref="AG4:AJ4"/>
    <mergeCell ref="B2:F2"/>
    <mergeCell ref="A3:D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AJ11"/>
  <sheetViews>
    <sheetView showGridLines="0" workbookViewId="0"/>
  </sheetViews>
  <sheetFormatPr defaultColWidth="10.88671875" defaultRowHeight="14.4" x14ac:dyDescent="0.3"/>
  <cols>
    <col min="1" max="1" width="57.3320312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103.8" customHeight="1" x14ac:dyDescent="0.3">
      <c r="A3" s="94" t="s">
        <v>701</v>
      </c>
      <c r="B3" s="94"/>
      <c r="C3" s="94"/>
      <c r="D3" s="52"/>
      <c r="E3" s="52"/>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3.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383</v>
      </c>
      <c r="D7" s="17" t="s">
        <v>384</v>
      </c>
      <c r="E7" s="17" t="s">
        <v>385</v>
      </c>
      <c r="F7" s="17" t="s">
        <v>55</v>
      </c>
      <c r="G7" s="17" t="s">
        <v>56</v>
      </c>
      <c r="H7" s="17" t="s">
        <v>422</v>
      </c>
      <c r="I7" s="17" t="s">
        <v>357</v>
      </c>
      <c r="J7" s="17" t="s">
        <v>59</v>
      </c>
      <c r="K7" s="17" t="s">
        <v>19</v>
      </c>
      <c r="L7" s="17" t="s">
        <v>431</v>
      </c>
      <c r="M7" s="17" t="s">
        <v>62</v>
      </c>
      <c r="N7" s="17" t="s">
        <v>63</v>
      </c>
      <c r="O7" s="17" t="s">
        <v>348</v>
      </c>
      <c r="P7" s="17" t="s">
        <v>387</v>
      </c>
      <c r="Q7" s="17" t="s">
        <v>364</v>
      </c>
      <c r="R7" s="17" t="s">
        <v>408</v>
      </c>
      <c r="S7" s="17" t="s">
        <v>68</v>
      </c>
      <c r="T7" s="17" t="s">
        <v>69</v>
      </c>
      <c r="U7" s="17" t="s">
        <v>389</v>
      </c>
      <c r="V7" s="17" t="s">
        <v>71</v>
      </c>
      <c r="W7" s="17" t="s">
        <v>72</v>
      </c>
      <c r="X7" s="17" t="s">
        <v>167</v>
      </c>
      <c r="Y7" s="17" t="s">
        <v>140</v>
      </c>
      <c r="Z7" s="17" t="s">
        <v>101</v>
      </c>
      <c r="AA7" s="17" t="s">
        <v>75</v>
      </c>
      <c r="AB7" s="17" t="s">
        <v>179</v>
      </c>
      <c r="AC7" s="17" t="s">
        <v>77</v>
      </c>
      <c r="AD7" s="17" t="s">
        <v>390</v>
      </c>
      <c r="AE7" s="17" t="s">
        <v>134</v>
      </c>
      <c r="AF7" s="17" t="s">
        <v>80</v>
      </c>
      <c r="AG7" s="17" t="s">
        <v>392</v>
      </c>
      <c r="AH7" s="17" t="s">
        <v>307</v>
      </c>
      <c r="AI7" s="17" t="s">
        <v>83</v>
      </c>
      <c r="AJ7" s="17" t="s">
        <v>393</v>
      </c>
    </row>
    <row r="8" spans="1:36" ht="19.95" customHeight="1" x14ac:dyDescent="0.35">
      <c r="A8" s="14" t="s">
        <v>489</v>
      </c>
      <c r="B8" s="15" t="s">
        <v>325</v>
      </c>
      <c r="C8" s="15" t="s">
        <v>187</v>
      </c>
      <c r="D8" s="15" t="s">
        <v>89</v>
      </c>
      <c r="E8" s="15" t="s">
        <v>92</v>
      </c>
      <c r="F8" s="15" t="s">
        <v>205</v>
      </c>
      <c r="G8" s="15" t="s">
        <v>189</v>
      </c>
      <c r="H8" s="15" t="s">
        <v>159</v>
      </c>
      <c r="I8" s="15" t="s">
        <v>206</v>
      </c>
      <c r="J8" s="15" t="s">
        <v>329</v>
      </c>
      <c r="K8" s="15" t="s">
        <v>235</v>
      </c>
      <c r="L8" s="15" t="s">
        <v>39</v>
      </c>
      <c r="M8" s="15" t="s">
        <v>205</v>
      </c>
      <c r="N8" s="15" t="s">
        <v>162</v>
      </c>
      <c r="O8" s="15" t="s">
        <v>167</v>
      </c>
      <c r="P8" s="15" t="s">
        <v>179</v>
      </c>
      <c r="Q8" s="15" t="s">
        <v>188</v>
      </c>
      <c r="R8" s="15" t="s">
        <v>71</v>
      </c>
      <c r="S8" s="15" t="s">
        <v>100</v>
      </c>
      <c r="T8" s="15" t="s">
        <v>210</v>
      </c>
      <c r="U8" s="15" t="s">
        <v>103</v>
      </c>
      <c r="V8" s="15" t="s">
        <v>143</v>
      </c>
      <c r="W8" s="15" t="s">
        <v>100</v>
      </c>
      <c r="X8" s="15" t="s">
        <v>100</v>
      </c>
      <c r="Y8" s="15" t="s">
        <v>104</v>
      </c>
      <c r="Z8" s="15" t="s">
        <v>103</v>
      </c>
      <c r="AA8" s="15" t="s">
        <v>100</v>
      </c>
      <c r="AB8" s="15" t="s">
        <v>164</v>
      </c>
      <c r="AC8" s="15" t="s">
        <v>358</v>
      </c>
      <c r="AD8" s="15" t="s">
        <v>210</v>
      </c>
      <c r="AE8" s="15" t="s">
        <v>198</v>
      </c>
      <c r="AF8" s="15" t="s">
        <v>103</v>
      </c>
      <c r="AG8" s="15" t="s">
        <v>414</v>
      </c>
      <c r="AH8" s="15" t="s">
        <v>188</v>
      </c>
      <c r="AI8" s="15" t="s">
        <v>103</v>
      </c>
      <c r="AJ8" s="15" t="s">
        <v>105</v>
      </c>
    </row>
    <row r="9" spans="1:36" ht="19.95" customHeight="1" x14ac:dyDescent="0.35">
      <c r="A9" s="16" t="s">
        <v>490</v>
      </c>
      <c r="B9" s="17" t="s">
        <v>149</v>
      </c>
      <c r="C9" s="17" t="s">
        <v>124</v>
      </c>
      <c r="D9" s="17" t="s">
        <v>114</v>
      </c>
      <c r="E9" s="17" t="s">
        <v>146</v>
      </c>
      <c r="F9" s="17" t="s">
        <v>130</v>
      </c>
      <c r="G9" s="17" t="s">
        <v>151</v>
      </c>
      <c r="H9" s="17" t="s">
        <v>146</v>
      </c>
      <c r="I9" s="17" t="s">
        <v>172</v>
      </c>
      <c r="J9" s="17" t="s">
        <v>171</v>
      </c>
      <c r="K9" s="17" t="s">
        <v>151</v>
      </c>
      <c r="L9" s="17" t="s">
        <v>151</v>
      </c>
      <c r="M9" s="17" t="s">
        <v>130</v>
      </c>
      <c r="N9" s="17" t="s">
        <v>153</v>
      </c>
      <c r="O9" s="17" t="s">
        <v>114</v>
      </c>
      <c r="P9" s="17" t="s">
        <v>170</v>
      </c>
      <c r="Q9" s="17" t="s">
        <v>114</v>
      </c>
      <c r="R9" s="17" t="s">
        <v>284</v>
      </c>
      <c r="S9" s="17" t="s">
        <v>123</v>
      </c>
      <c r="T9" s="17" t="s">
        <v>124</v>
      </c>
      <c r="U9" s="17" t="s">
        <v>123</v>
      </c>
      <c r="V9" s="17" t="s">
        <v>153</v>
      </c>
      <c r="W9" s="17" t="s">
        <v>123</v>
      </c>
      <c r="X9" s="17" t="s">
        <v>174</v>
      </c>
      <c r="Y9" s="17" t="s">
        <v>116</v>
      </c>
      <c r="Z9" s="17" t="s">
        <v>149</v>
      </c>
      <c r="AA9" s="17" t="s">
        <v>123</v>
      </c>
      <c r="AB9" s="17" t="s">
        <v>116</v>
      </c>
      <c r="AC9" s="17" t="s">
        <v>176</v>
      </c>
      <c r="AD9" s="17" t="s">
        <v>153</v>
      </c>
      <c r="AE9" s="17" t="s">
        <v>117</v>
      </c>
      <c r="AF9" s="17" t="s">
        <v>123</v>
      </c>
      <c r="AG9" s="17" t="s">
        <v>148</v>
      </c>
      <c r="AH9" s="17" t="s">
        <v>171</v>
      </c>
      <c r="AI9" s="17" t="s">
        <v>153</v>
      </c>
      <c r="AJ9" s="17" t="s">
        <v>175</v>
      </c>
    </row>
    <row r="10" spans="1:36" ht="19.95" customHeight="1" x14ac:dyDescent="0.35">
      <c r="A10" s="14" t="s">
        <v>473</v>
      </c>
      <c r="B10" s="15" t="s">
        <v>508</v>
      </c>
      <c r="C10" s="15" t="s">
        <v>509</v>
      </c>
      <c r="D10" s="15" t="s">
        <v>510</v>
      </c>
      <c r="E10" s="15" t="s">
        <v>511</v>
      </c>
      <c r="F10" s="15" t="s">
        <v>301</v>
      </c>
      <c r="G10" s="15" t="s">
        <v>66</v>
      </c>
      <c r="H10" s="15" t="s">
        <v>454</v>
      </c>
      <c r="I10" s="15" t="s">
        <v>32</v>
      </c>
      <c r="J10" s="15" t="s">
        <v>512</v>
      </c>
      <c r="K10" s="15" t="s">
        <v>513</v>
      </c>
      <c r="L10" s="15" t="s">
        <v>514</v>
      </c>
      <c r="M10" s="15" t="s">
        <v>330</v>
      </c>
      <c r="N10" s="15" t="s">
        <v>253</v>
      </c>
      <c r="O10" s="15" t="s">
        <v>454</v>
      </c>
      <c r="P10" s="15" t="s">
        <v>431</v>
      </c>
      <c r="Q10" s="15" t="s">
        <v>231</v>
      </c>
      <c r="R10" s="15" t="s">
        <v>22</v>
      </c>
      <c r="S10" s="15" t="s">
        <v>68</v>
      </c>
      <c r="T10" s="15" t="s">
        <v>88</v>
      </c>
      <c r="U10" s="15" t="s">
        <v>70</v>
      </c>
      <c r="V10" s="15" t="s">
        <v>414</v>
      </c>
      <c r="W10" s="15" t="s">
        <v>72</v>
      </c>
      <c r="X10" s="15" t="s">
        <v>167</v>
      </c>
      <c r="Y10" s="15" t="s">
        <v>83</v>
      </c>
      <c r="Z10" s="15" t="s">
        <v>74</v>
      </c>
      <c r="AA10" s="15" t="s">
        <v>75</v>
      </c>
      <c r="AB10" s="15" t="s">
        <v>163</v>
      </c>
      <c r="AC10" s="15" t="s">
        <v>515</v>
      </c>
      <c r="AD10" s="15" t="s">
        <v>144</v>
      </c>
      <c r="AE10" s="15" t="s">
        <v>159</v>
      </c>
      <c r="AF10" s="15" t="s">
        <v>409</v>
      </c>
      <c r="AG10" s="15" t="s">
        <v>516</v>
      </c>
      <c r="AH10" s="15" t="s">
        <v>32</v>
      </c>
      <c r="AI10" s="15" t="s">
        <v>162</v>
      </c>
      <c r="AJ10" s="15" t="s">
        <v>502</v>
      </c>
    </row>
    <row r="11" spans="1:36" ht="19.95" customHeight="1" x14ac:dyDescent="0.35">
      <c r="A11" s="16" t="s">
        <v>481</v>
      </c>
      <c r="B11" s="17" t="s">
        <v>497</v>
      </c>
      <c r="C11" s="17" t="s">
        <v>208</v>
      </c>
      <c r="D11" s="17" t="s">
        <v>272</v>
      </c>
      <c r="E11" s="17" t="s">
        <v>496</v>
      </c>
      <c r="F11" s="17" t="s">
        <v>488</v>
      </c>
      <c r="G11" s="17" t="s">
        <v>275</v>
      </c>
      <c r="H11" s="17" t="s">
        <v>496</v>
      </c>
      <c r="I11" s="17" t="s">
        <v>484</v>
      </c>
      <c r="J11" s="17" t="s">
        <v>498</v>
      </c>
      <c r="K11" s="17" t="s">
        <v>275</v>
      </c>
      <c r="L11" s="17" t="s">
        <v>275</v>
      </c>
      <c r="M11" s="17" t="s">
        <v>488</v>
      </c>
      <c r="N11" s="17" t="s">
        <v>486</v>
      </c>
      <c r="O11" s="17" t="s">
        <v>272</v>
      </c>
      <c r="P11" s="17" t="s">
        <v>286</v>
      </c>
      <c r="Q11" s="17" t="s">
        <v>272</v>
      </c>
      <c r="R11" s="17" t="s">
        <v>269</v>
      </c>
      <c r="S11" s="17" t="s">
        <v>287</v>
      </c>
      <c r="T11" s="17" t="s">
        <v>208</v>
      </c>
      <c r="U11" s="17" t="s">
        <v>287</v>
      </c>
      <c r="V11" s="17" t="s">
        <v>486</v>
      </c>
      <c r="W11" s="17" t="s">
        <v>287</v>
      </c>
      <c r="X11" s="17" t="s">
        <v>482</v>
      </c>
      <c r="Y11" s="17" t="s">
        <v>122</v>
      </c>
      <c r="Z11" s="17" t="s">
        <v>497</v>
      </c>
      <c r="AA11" s="17" t="s">
        <v>287</v>
      </c>
      <c r="AB11" s="17" t="s">
        <v>122</v>
      </c>
      <c r="AC11" s="17" t="s">
        <v>517</v>
      </c>
      <c r="AD11" s="17" t="s">
        <v>486</v>
      </c>
      <c r="AE11" s="17" t="s">
        <v>288</v>
      </c>
      <c r="AF11" s="17" t="s">
        <v>287</v>
      </c>
      <c r="AG11" s="17" t="s">
        <v>202</v>
      </c>
      <c r="AH11" s="17" t="s">
        <v>498</v>
      </c>
      <c r="AI11" s="17" t="s">
        <v>486</v>
      </c>
      <c r="AJ11" s="17" t="s">
        <v>485</v>
      </c>
    </row>
  </sheetData>
  <sheetProtection algorithmName="SHA-512" hashValue="6hDl4cUBcwe7clwtl5+cx4Y/nM0keV+DJtO49HKEV7+7Oxxk8jMehx02oUkFKjxiaHLvEnyVkTyzm26vaVwOuw==" saltValue="/RiuWu9y0aXW7xEGDlclKQ==" spinCount="100000" sheet="1" objects="1" scenarios="1"/>
  <mergeCells count="9">
    <mergeCell ref="R4:AB4"/>
    <mergeCell ref="AC4:AF4"/>
    <mergeCell ref="AG4:AJ4"/>
    <mergeCell ref="A3:C3"/>
    <mergeCell ref="B2:F2"/>
    <mergeCell ref="C4:D4"/>
    <mergeCell ref="E4:I4"/>
    <mergeCell ref="J4:L4"/>
    <mergeCell ref="M4:Q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pageSetUpPr fitToPage="1"/>
  </sheetPr>
  <dimension ref="A1:AJ11"/>
  <sheetViews>
    <sheetView showGridLines="0" workbookViewId="0"/>
  </sheetViews>
  <sheetFormatPr defaultColWidth="10.88671875" defaultRowHeight="14.4" x14ac:dyDescent="0.3"/>
  <cols>
    <col min="1" max="1" width="57.2187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103.8" customHeight="1" x14ac:dyDescent="0.3">
      <c r="A3" s="94" t="s">
        <v>702</v>
      </c>
      <c r="B3" s="94"/>
      <c r="C3" s="94"/>
      <c r="D3" s="52"/>
      <c r="E3" s="52"/>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3.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53</v>
      </c>
      <c r="D7" s="17" t="s">
        <v>405</v>
      </c>
      <c r="E7" s="17" t="s">
        <v>385</v>
      </c>
      <c r="F7" s="17" t="s">
        <v>421</v>
      </c>
      <c r="G7" s="17" t="s">
        <v>34</v>
      </c>
      <c r="H7" s="17" t="s">
        <v>422</v>
      </c>
      <c r="I7" s="17" t="s">
        <v>407</v>
      </c>
      <c r="J7" s="17" t="s">
        <v>59</v>
      </c>
      <c r="K7" s="17" t="s">
        <v>19</v>
      </c>
      <c r="L7" s="17" t="s">
        <v>431</v>
      </c>
      <c r="M7" s="17" t="s">
        <v>357</v>
      </c>
      <c r="N7" s="17" t="s">
        <v>386</v>
      </c>
      <c r="O7" s="17" t="s">
        <v>348</v>
      </c>
      <c r="P7" s="17" t="s">
        <v>65</v>
      </c>
      <c r="Q7" s="17" t="s">
        <v>388</v>
      </c>
      <c r="R7" s="17" t="s">
        <v>67</v>
      </c>
      <c r="S7" s="17" t="s">
        <v>68</v>
      </c>
      <c r="T7" s="17" t="s">
        <v>69</v>
      </c>
      <c r="U7" s="17" t="s">
        <v>70</v>
      </c>
      <c r="V7" s="17" t="s">
        <v>71</v>
      </c>
      <c r="W7" s="17" t="s">
        <v>72</v>
      </c>
      <c r="X7" s="17" t="s">
        <v>167</v>
      </c>
      <c r="Y7" s="17" t="s">
        <v>140</v>
      </c>
      <c r="Z7" s="17" t="s">
        <v>101</v>
      </c>
      <c r="AA7" s="17" t="s">
        <v>279</v>
      </c>
      <c r="AB7" s="17" t="s">
        <v>76</v>
      </c>
      <c r="AC7" s="17" t="s">
        <v>77</v>
      </c>
      <c r="AD7" s="17" t="s">
        <v>390</v>
      </c>
      <c r="AE7" s="17" t="s">
        <v>79</v>
      </c>
      <c r="AF7" s="17" t="s">
        <v>409</v>
      </c>
      <c r="AG7" s="17" t="s">
        <v>410</v>
      </c>
      <c r="AH7" s="17" t="s">
        <v>307</v>
      </c>
      <c r="AI7" s="17" t="s">
        <v>162</v>
      </c>
      <c r="AJ7" s="17" t="s">
        <v>393</v>
      </c>
    </row>
    <row r="8" spans="1:36" ht="19.95" customHeight="1" x14ac:dyDescent="0.35">
      <c r="A8" s="14" t="s">
        <v>489</v>
      </c>
      <c r="B8" s="15" t="s">
        <v>522</v>
      </c>
      <c r="C8" s="15" t="s">
        <v>514</v>
      </c>
      <c r="D8" s="15" t="s">
        <v>523</v>
      </c>
      <c r="E8" s="15" t="s">
        <v>166</v>
      </c>
      <c r="F8" s="15" t="s">
        <v>36</v>
      </c>
      <c r="G8" s="15" t="s">
        <v>299</v>
      </c>
      <c r="H8" s="15" t="s">
        <v>240</v>
      </c>
      <c r="I8" s="15" t="s">
        <v>182</v>
      </c>
      <c r="J8" s="15" t="s">
        <v>401</v>
      </c>
      <c r="K8" s="15" t="s">
        <v>141</v>
      </c>
      <c r="L8" s="15" t="s">
        <v>394</v>
      </c>
      <c r="M8" s="15" t="s">
        <v>298</v>
      </c>
      <c r="N8" s="15" t="s">
        <v>450</v>
      </c>
      <c r="O8" s="15" t="s">
        <v>340</v>
      </c>
      <c r="P8" s="15" t="s">
        <v>454</v>
      </c>
      <c r="Q8" s="15" t="s">
        <v>90</v>
      </c>
      <c r="R8" s="15" t="s">
        <v>243</v>
      </c>
      <c r="S8" s="15" t="s">
        <v>450</v>
      </c>
      <c r="T8" s="15" t="s">
        <v>157</v>
      </c>
      <c r="U8" s="15" t="s">
        <v>298</v>
      </c>
      <c r="V8" s="15" t="s">
        <v>76</v>
      </c>
      <c r="W8" s="15" t="s">
        <v>137</v>
      </c>
      <c r="X8" s="15" t="s">
        <v>164</v>
      </c>
      <c r="Y8" s="15" t="s">
        <v>102</v>
      </c>
      <c r="Z8" s="15" t="s">
        <v>210</v>
      </c>
      <c r="AA8" s="15" t="s">
        <v>205</v>
      </c>
      <c r="AB8" s="15" t="s">
        <v>162</v>
      </c>
      <c r="AC8" s="15" t="s">
        <v>346</v>
      </c>
      <c r="AD8" s="15" t="s">
        <v>182</v>
      </c>
      <c r="AE8" s="15" t="s">
        <v>74</v>
      </c>
      <c r="AF8" s="15" t="s">
        <v>253</v>
      </c>
      <c r="AG8" s="15" t="s">
        <v>69</v>
      </c>
      <c r="AH8" s="15" t="s">
        <v>181</v>
      </c>
      <c r="AI8" s="15" t="s">
        <v>198</v>
      </c>
      <c r="AJ8" s="15" t="s">
        <v>48</v>
      </c>
    </row>
    <row r="9" spans="1:36" ht="19.95" customHeight="1" x14ac:dyDescent="0.35">
      <c r="A9" s="16" t="s">
        <v>490</v>
      </c>
      <c r="B9" s="17" t="s">
        <v>261</v>
      </c>
      <c r="C9" s="17" t="s">
        <v>154</v>
      </c>
      <c r="D9" s="17" t="s">
        <v>260</v>
      </c>
      <c r="E9" s="17" t="s">
        <v>262</v>
      </c>
      <c r="F9" s="17" t="s">
        <v>265</v>
      </c>
      <c r="G9" s="17" t="s">
        <v>295</v>
      </c>
      <c r="H9" s="17" t="s">
        <v>273</v>
      </c>
      <c r="I9" s="17" t="s">
        <v>289</v>
      </c>
      <c r="J9" s="17" t="s">
        <v>263</v>
      </c>
      <c r="K9" s="17" t="s">
        <v>155</v>
      </c>
      <c r="L9" s="17" t="s">
        <v>260</v>
      </c>
      <c r="M9" s="17" t="s">
        <v>285</v>
      </c>
      <c r="N9" s="17" t="s">
        <v>265</v>
      </c>
      <c r="O9" s="17" t="s">
        <v>259</v>
      </c>
      <c r="P9" s="17" t="s">
        <v>263</v>
      </c>
      <c r="Q9" s="17" t="s">
        <v>312</v>
      </c>
      <c r="R9" s="17" t="s">
        <v>282</v>
      </c>
      <c r="S9" s="17" t="s">
        <v>271</v>
      </c>
      <c r="T9" s="17" t="s">
        <v>260</v>
      </c>
      <c r="U9" s="17" t="s">
        <v>126</v>
      </c>
      <c r="V9" s="17" t="s">
        <v>121</v>
      </c>
      <c r="W9" s="17" t="s">
        <v>155</v>
      </c>
      <c r="X9" s="17" t="s">
        <v>115</v>
      </c>
      <c r="Y9" s="17" t="s">
        <v>121</v>
      </c>
      <c r="Z9" s="17" t="s">
        <v>524</v>
      </c>
      <c r="AA9" s="17" t="s">
        <v>337</v>
      </c>
      <c r="AB9" s="17" t="s">
        <v>155</v>
      </c>
      <c r="AC9" s="17" t="s">
        <v>285</v>
      </c>
      <c r="AD9" s="17" t="s">
        <v>310</v>
      </c>
      <c r="AE9" s="17" t="s">
        <v>289</v>
      </c>
      <c r="AF9" s="17" t="s">
        <v>271</v>
      </c>
      <c r="AG9" s="17" t="s">
        <v>285</v>
      </c>
      <c r="AH9" s="17" t="s">
        <v>310</v>
      </c>
      <c r="AI9" s="17" t="s">
        <v>121</v>
      </c>
      <c r="AJ9" s="17" t="s">
        <v>271</v>
      </c>
    </row>
    <row r="10" spans="1:36" ht="19.95" customHeight="1" x14ac:dyDescent="0.35">
      <c r="A10" s="14" t="s">
        <v>473</v>
      </c>
      <c r="B10" s="15" t="s">
        <v>518</v>
      </c>
      <c r="C10" s="15" t="s">
        <v>519</v>
      </c>
      <c r="D10" s="15" t="s">
        <v>520</v>
      </c>
      <c r="E10" s="15" t="s">
        <v>521</v>
      </c>
      <c r="F10" s="15" t="s">
        <v>280</v>
      </c>
      <c r="G10" s="15" t="s">
        <v>396</v>
      </c>
      <c r="H10" s="15" t="s">
        <v>245</v>
      </c>
      <c r="I10" s="15" t="s">
        <v>87</v>
      </c>
      <c r="J10" s="15" t="s">
        <v>323</v>
      </c>
      <c r="K10" s="15" t="s">
        <v>86</v>
      </c>
      <c r="L10" s="15" t="s">
        <v>70</v>
      </c>
      <c r="M10" s="15" t="s">
        <v>70</v>
      </c>
      <c r="N10" s="15" t="s">
        <v>33</v>
      </c>
      <c r="O10" s="15" t="s">
        <v>298</v>
      </c>
      <c r="P10" s="15" t="s">
        <v>433</v>
      </c>
      <c r="Q10" s="15" t="s">
        <v>93</v>
      </c>
      <c r="R10" s="15" t="s">
        <v>366</v>
      </c>
      <c r="S10" s="15" t="s">
        <v>413</v>
      </c>
      <c r="T10" s="15" t="s">
        <v>334</v>
      </c>
      <c r="U10" s="15" t="s">
        <v>161</v>
      </c>
      <c r="V10" s="15" t="s">
        <v>133</v>
      </c>
      <c r="W10" s="15" t="s">
        <v>133</v>
      </c>
      <c r="X10" s="15" t="s">
        <v>73</v>
      </c>
      <c r="Y10" s="15" t="s">
        <v>218</v>
      </c>
      <c r="Z10" s="15" t="s">
        <v>104</v>
      </c>
      <c r="AA10" s="15" t="s">
        <v>162</v>
      </c>
      <c r="AB10" s="15" t="s">
        <v>167</v>
      </c>
      <c r="AC10" s="15" t="s">
        <v>63</v>
      </c>
      <c r="AD10" s="15" t="s">
        <v>200</v>
      </c>
      <c r="AE10" s="15" t="s">
        <v>140</v>
      </c>
      <c r="AF10" s="15" t="s">
        <v>82</v>
      </c>
      <c r="AG10" s="15" t="s">
        <v>61</v>
      </c>
      <c r="AH10" s="15" t="s">
        <v>249</v>
      </c>
      <c r="AI10" s="15" t="s">
        <v>206</v>
      </c>
      <c r="AJ10" s="15" t="s">
        <v>479</v>
      </c>
    </row>
    <row r="11" spans="1:36" ht="19.95" customHeight="1" x14ac:dyDescent="0.35">
      <c r="A11" s="16" t="s">
        <v>481</v>
      </c>
      <c r="B11" s="17" t="s">
        <v>128</v>
      </c>
      <c r="C11" s="17" t="s">
        <v>337</v>
      </c>
      <c r="D11" s="17" t="s">
        <v>271</v>
      </c>
      <c r="E11" s="17" t="s">
        <v>338</v>
      </c>
      <c r="F11" s="17" t="s">
        <v>259</v>
      </c>
      <c r="G11" s="17" t="s">
        <v>193</v>
      </c>
      <c r="H11" s="17" t="s">
        <v>310</v>
      </c>
      <c r="I11" s="17" t="s">
        <v>126</v>
      </c>
      <c r="J11" s="17" t="s">
        <v>263</v>
      </c>
      <c r="K11" s="17" t="s">
        <v>339</v>
      </c>
      <c r="L11" s="17" t="s">
        <v>271</v>
      </c>
      <c r="M11" s="17" t="s">
        <v>438</v>
      </c>
      <c r="N11" s="17" t="s">
        <v>259</v>
      </c>
      <c r="O11" s="17" t="s">
        <v>265</v>
      </c>
      <c r="P11" s="17" t="s">
        <v>263</v>
      </c>
      <c r="Q11" s="17" t="s">
        <v>311</v>
      </c>
      <c r="R11" s="17" t="s">
        <v>192</v>
      </c>
      <c r="S11" s="17" t="s">
        <v>260</v>
      </c>
      <c r="T11" s="17" t="s">
        <v>271</v>
      </c>
      <c r="U11" s="17" t="s">
        <v>289</v>
      </c>
      <c r="V11" s="17" t="s">
        <v>224</v>
      </c>
      <c r="W11" s="17" t="s">
        <v>339</v>
      </c>
      <c r="X11" s="17" t="s">
        <v>173</v>
      </c>
      <c r="Y11" s="17" t="s">
        <v>224</v>
      </c>
      <c r="Z11" s="17" t="s">
        <v>111</v>
      </c>
      <c r="AA11" s="17" t="s">
        <v>154</v>
      </c>
      <c r="AB11" s="17" t="s">
        <v>339</v>
      </c>
      <c r="AC11" s="17" t="s">
        <v>438</v>
      </c>
      <c r="AD11" s="17" t="s">
        <v>273</v>
      </c>
      <c r="AE11" s="17" t="s">
        <v>126</v>
      </c>
      <c r="AF11" s="17" t="s">
        <v>260</v>
      </c>
      <c r="AG11" s="17" t="s">
        <v>438</v>
      </c>
      <c r="AH11" s="17" t="s">
        <v>273</v>
      </c>
      <c r="AI11" s="17" t="s">
        <v>224</v>
      </c>
      <c r="AJ11" s="17" t="s">
        <v>260</v>
      </c>
    </row>
  </sheetData>
  <sheetProtection algorithmName="SHA-512" hashValue="whEBS1A5xK7vs9tNaa4lBlVE9kJlNPvdwc00L/kosnhMiP+17q/eGMOvlZROrJ00C4z0WcwcK7hNLUBz0LRnrg==" saltValue="ektJKzXCJ9e4hNPAkTzwXg==" spinCount="100000" sheet="1" objects="1" scenarios="1"/>
  <mergeCells count="9">
    <mergeCell ref="R4:AB4"/>
    <mergeCell ref="AC4:AF4"/>
    <mergeCell ref="AG4:AJ4"/>
    <mergeCell ref="A3:C3"/>
    <mergeCell ref="B2:F2"/>
    <mergeCell ref="C4:D4"/>
    <mergeCell ref="E4:I4"/>
    <mergeCell ref="J4:L4"/>
    <mergeCell ref="M4:Q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pageSetUpPr fitToPage="1"/>
  </sheetPr>
  <dimension ref="A1:AJ11"/>
  <sheetViews>
    <sheetView showGridLines="0" workbookViewId="0"/>
  </sheetViews>
  <sheetFormatPr defaultColWidth="10.88671875" defaultRowHeight="14.4" x14ac:dyDescent="0.3"/>
  <cols>
    <col min="1" max="1" width="57.3320312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103.8" customHeight="1" x14ac:dyDescent="0.3">
      <c r="A3" s="94" t="s">
        <v>703</v>
      </c>
      <c r="B3" s="94"/>
      <c r="C3" s="94"/>
      <c r="D3" s="52"/>
      <c r="E3" s="52"/>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3.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383</v>
      </c>
      <c r="D7" s="17" t="s">
        <v>405</v>
      </c>
      <c r="E7" s="17" t="s">
        <v>385</v>
      </c>
      <c r="F7" s="17" t="s">
        <v>55</v>
      </c>
      <c r="G7" s="17" t="s">
        <v>34</v>
      </c>
      <c r="H7" s="17" t="s">
        <v>406</v>
      </c>
      <c r="I7" s="17" t="s">
        <v>407</v>
      </c>
      <c r="J7" s="17" t="s">
        <v>451</v>
      </c>
      <c r="K7" s="17" t="s">
        <v>60</v>
      </c>
      <c r="L7" s="17" t="s">
        <v>431</v>
      </c>
      <c r="M7" s="17" t="s">
        <v>62</v>
      </c>
      <c r="N7" s="17" t="s">
        <v>386</v>
      </c>
      <c r="O7" s="17" t="s">
        <v>348</v>
      </c>
      <c r="P7" s="17" t="s">
        <v>387</v>
      </c>
      <c r="Q7" s="17" t="s">
        <v>388</v>
      </c>
      <c r="R7" s="17" t="s">
        <v>408</v>
      </c>
      <c r="S7" s="17" t="s">
        <v>68</v>
      </c>
      <c r="T7" s="17" t="s">
        <v>69</v>
      </c>
      <c r="U7" s="17" t="s">
        <v>389</v>
      </c>
      <c r="V7" s="17" t="s">
        <v>71</v>
      </c>
      <c r="W7" s="17" t="s">
        <v>240</v>
      </c>
      <c r="X7" s="17" t="s">
        <v>167</v>
      </c>
      <c r="Y7" s="17" t="s">
        <v>140</v>
      </c>
      <c r="Z7" s="17" t="s">
        <v>101</v>
      </c>
      <c r="AA7" s="17" t="s">
        <v>75</v>
      </c>
      <c r="AB7" s="17" t="s">
        <v>76</v>
      </c>
      <c r="AC7" s="17" t="s">
        <v>77</v>
      </c>
      <c r="AD7" s="17" t="s">
        <v>78</v>
      </c>
      <c r="AE7" s="17" t="s">
        <v>134</v>
      </c>
      <c r="AF7" s="17" t="s">
        <v>80</v>
      </c>
      <c r="AG7" s="17" t="s">
        <v>410</v>
      </c>
      <c r="AH7" s="17" t="s">
        <v>416</v>
      </c>
      <c r="AI7" s="17" t="s">
        <v>162</v>
      </c>
      <c r="AJ7" s="17" t="s">
        <v>84</v>
      </c>
    </row>
    <row r="8" spans="1:36" ht="19.95" customHeight="1" x14ac:dyDescent="0.35">
      <c r="A8" s="14" t="s">
        <v>489</v>
      </c>
      <c r="B8" s="15" t="s">
        <v>528</v>
      </c>
      <c r="C8" s="15" t="s">
        <v>387</v>
      </c>
      <c r="D8" s="15" t="s">
        <v>460</v>
      </c>
      <c r="E8" s="15" t="s">
        <v>441</v>
      </c>
      <c r="F8" s="15" t="s">
        <v>93</v>
      </c>
      <c r="G8" s="15" t="s">
        <v>240</v>
      </c>
      <c r="H8" s="15" t="s">
        <v>299</v>
      </c>
      <c r="I8" s="15" t="s">
        <v>317</v>
      </c>
      <c r="J8" s="15" t="s">
        <v>347</v>
      </c>
      <c r="K8" s="15" t="s">
        <v>526</v>
      </c>
      <c r="L8" s="15" t="s">
        <v>230</v>
      </c>
      <c r="M8" s="15" t="s">
        <v>199</v>
      </c>
      <c r="N8" s="15" t="s">
        <v>37</v>
      </c>
      <c r="O8" s="15" t="s">
        <v>340</v>
      </c>
      <c r="P8" s="15" t="s">
        <v>230</v>
      </c>
      <c r="Q8" s="15" t="s">
        <v>254</v>
      </c>
      <c r="R8" s="15" t="s">
        <v>360</v>
      </c>
      <c r="S8" s="15" t="s">
        <v>414</v>
      </c>
      <c r="T8" s="15" t="s">
        <v>293</v>
      </c>
      <c r="U8" s="15" t="s">
        <v>373</v>
      </c>
      <c r="V8" s="15" t="s">
        <v>76</v>
      </c>
      <c r="W8" s="15" t="s">
        <v>76</v>
      </c>
      <c r="X8" s="15" t="s">
        <v>205</v>
      </c>
      <c r="Y8" s="15" t="s">
        <v>143</v>
      </c>
      <c r="Z8" s="15" t="s">
        <v>210</v>
      </c>
      <c r="AA8" s="15" t="s">
        <v>218</v>
      </c>
      <c r="AB8" s="15" t="s">
        <v>96</v>
      </c>
      <c r="AC8" s="15" t="s">
        <v>401</v>
      </c>
      <c r="AD8" s="15" t="s">
        <v>195</v>
      </c>
      <c r="AE8" s="15" t="s">
        <v>40</v>
      </c>
      <c r="AF8" s="15" t="s">
        <v>238</v>
      </c>
      <c r="AG8" s="15" t="s">
        <v>427</v>
      </c>
      <c r="AH8" s="15" t="s">
        <v>345</v>
      </c>
      <c r="AI8" s="15" t="s">
        <v>164</v>
      </c>
      <c r="AJ8" s="15" t="s">
        <v>347</v>
      </c>
    </row>
    <row r="9" spans="1:36" ht="19.95" customHeight="1" x14ac:dyDescent="0.35">
      <c r="A9" s="16" t="s">
        <v>490</v>
      </c>
      <c r="B9" s="17" t="s">
        <v>266</v>
      </c>
      <c r="C9" s="17" t="s">
        <v>273</v>
      </c>
      <c r="D9" s="17" t="s">
        <v>261</v>
      </c>
      <c r="E9" s="17" t="s">
        <v>271</v>
      </c>
      <c r="F9" s="17" t="s">
        <v>271</v>
      </c>
      <c r="G9" s="17" t="s">
        <v>310</v>
      </c>
      <c r="H9" s="17" t="s">
        <v>268</v>
      </c>
      <c r="I9" s="17" t="s">
        <v>261</v>
      </c>
      <c r="J9" s="17" t="s">
        <v>295</v>
      </c>
      <c r="K9" s="17" t="s">
        <v>337</v>
      </c>
      <c r="L9" s="17" t="s">
        <v>295</v>
      </c>
      <c r="M9" s="17" t="s">
        <v>268</v>
      </c>
      <c r="N9" s="17" t="s">
        <v>128</v>
      </c>
      <c r="O9" s="17" t="s">
        <v>259</v>
      </c>
      <c r="P9" s="17" t="s">
        <v>155</v>
      </c>
      <c r="Q9" s="17" t="s">
        <v>273</v>
      </c>
      <c r="R9" s="17" t="s">
        <v>338</v>
      </c>
      <c r="S9" s="17" t="s">
        <v>121</v>
      </c>
      <c r="T9" s="17" t="s">
        <v>338</v>
      </c>
      <c r="U9" s="17" t="s">
        <v>128</v>
      </c>
      <c r="V9" s="17" t="s">
        <v>121</v>
      </c>
      <c r="W9" s="17" t="s">
        <v>289</v>
      </c>
      <c r="X9" s="17" t="s">
        <v>288</v>
      </c>
      <c r="Y9" s="17" t="s">
        <v>148</v>
      </c>
      <c r="Z9" s="17" t="s">
        <v>202</v>
      </c>
      <c r="AA9" s="17" t="s">
        <v>194</v>
      </c>
      <c r="AB9" s="17" t="s">
        <v>224</v>
      </c>
      <c r="AC9" s="17" t="s">
        <v>271</v>
      </c>
      <c r="AD9" s="17" t="s">
        <v>314</v>
      </c>
      <c r="AE9" s="17" t="s">
        <v>268</v>
      </c>
      <c r="AF9" s="17" t="s">
        <v>262</v>
      </c>
      <c r="AG9" s="17" t="s">
        <v>128</v>
      </c>
      <c r="AH9" s="17" t="s">
        <v>337</v>
      </c>
      <c r="AI9" s="17" t="s">
        <v>310</v>
      </c>
      <c r="AJ9" s="17" t="s">
        <v>276</v>
      </c>
    </row>
    <row r="10" spans="1:36" ht="19.95" customHeight="1" x14ac:dyDescent="0.35">
      <c r="A10" s="14" t="s">
        <v>473</v>
      </c>
      <c r="B10" s="15" t="s">
        <v>525</v>
      </c>
      <c r="C10" s="15" t="s">
        <v>526</v>
      </c>
      <c r="D10" s="15" t="s">
        <v>471</v>
      </c>
      <c r="E10" s="15" t="s">
        <v>433</v>
      </c>
      <c r="F10" s="15" t="s">
        <v>199</v>
      </c>
      <c r="G10" s="15" t="s">
        <v>199</v>
      </c>
      <c r="H10" s="15" t="s">
        <v>131</v>
      </c>
      <c r="I10" s="15" t="s">
        <v>132</v>
      </c>
      <c r="J10" s="15" t="s">
        <v>428</v>
      </c>
      <c r="K10" s="15" t="s">
        <v>434</v>
      </c>
      <c r="L10" s="15" t="s">
        <v>37</v>
      </c>
      <c r="M10" s="15" t="s">
        <v>420</v>
      </c>
      <c r="N10" s="15" t="s">
        <v>280</v>
      </c>
      <c r="O10" s="15" t="s">
        <v>298</v>
      </c>
      <c r="P10" s="15" t="s">
        <v>66</v>
      </c>
      <c r="Q10" s="15" t="s">
        <v>319</v>
      </c>
      <c r="R10" s="15" t="s">
        <v>247</v>
      </c>
      <c r="S10" s="15" t="s">
        <v>156</v>
      </c>
      <c r="T10" s="15" t="s">
        <v>139</v>
      </c>
      <c r="U10" s="15" t="s">
        <v>229</v>
      </c>
      <c r="V10" s="15" t="s">
        <v>133</v>
      </c>
      <c r="W10" s="15" t="s">
        <v>160</v>
      </c>
      <c r="X10" s="15" t="s">
        <v>143</v>
      </c>
      <c r="Y10" s="15" t="s">
        <v>162</v>
      </c>
      <c r="Z10" s="15" t="s">
        <v>104</v>
      </c>
      <c r="AA10" s="15" t="s">
        <v>167</v>
      </c>
      <c r="AB10" s="15" t="s">
        <v>83</v>
      </c>
      <c r="AC10" s="15" t="s">
        <v>459</v>
      </c>
      <c r="AD10" s="15" t="s">
        <v>180</v>
      </c>
      <c r="AE10" s="15" t="s">
        <v>83</v>
      </c>
      <c r="AF10" s="15" t="s">
        <v>342</v>
      </c>
      <c r="AG10" s="15" t="s">
        <v>364</v>
      </c>
      <c r="AH10" s="15" t="s">
        <v>317</v>
      </c>
      <c r="AI10" s="15" t="s">
        <v>102</v>
      </c>
      <c r="AJ10" s="15" t="s">
        <v>527</v>
      </c>
    </row>
    <row r="11" spans="1:36" ht="19.95" customHeight="1" x14ac:dyDescent="0.35">
      <c r="A11" s="16" t="s">
        <v>481</v>
      </c>
      <c r="B11" s="17" t="s">
        <v>268</v>
      </c>
      <c r="C11" s="17" t="s">
        <v>310</v>
      </c>
      <c r="D11" s="17" t="s">
        <v>128</v>
      </c>
      <c r="E11" s="17" t="s">
        <v>260</v>
      </c>
      <c r="F11" s="17" t="s">
        <v>260</v>
      </c>
      <c r="G11" s="17" t="s">
        <v>273</v>
      </c>
      <c r="H11" s="17" t="s">
        <v>266</v>
      </c>
      <c r="I11" s="17" t="s">
        <v>128</v>
      </c>
      <c r="J11" s="17" t="s">
        <v>193</v>
      </c>
      <c r="K11" s="17" t="s">
        <v>154</v>
      </c>
      <c r="L11" s="17" t="s">
        <v>193</v>
      </c>
      <c r="M11" s="17" t="s">
        <v>266</v>
      </c>
      <c r="N11" s="17" t="s">
        <v>261</v>
      </c>
      <c r="O11" s="17" t="s">
        <v>265</v>
      </c>
      <c r="P11" s="17" t="s">
        <v>339</v>
      </c>
      <c r="Q11" s="17" t="s">
        <v>310</v>
      </c>
      <c r="R11" s="17" t="s">
        <v>262</v>
      </c>
      <c r="S11" s="17" t="s">
        <v>224</v>
      </c>
      <c r="T11" s="17" t="s">
        <v>262</v>
      </c>
      <c r="U11" s="17" t="s">
        <v>261</v>
      </c>
      <c r="V11" s="17" t="s">
        <v>224</v>
      </c>
      <c r="W11" s="17" t="s">
        <v>126</v>
      </c>
      <c r="X11" s="17" t="s">
        <v>117</v>
      </c>
      <c r="Y11" s="17" t="s">
        <v>202</v>
      </c>
      <c r="Z11" s="17" t="s">
        <v>148</v>
      </c>
      <c r="AA11" s="17" t="s">
        <v>152</v>
      </c>
      <c r="AB11" s="17" t="s">
        <v>121</v>
      </c>
      <c r="AC11" s="17" t="s">
        <v>260</v>
      </c>
      <c r="AD11" s="17" t="s">
        <v>276</v>
      </c>
      <c r="AE11" s="17" t="s">
        <v>266</v>
      </c>
      <c r="AF11" s="17" t="s">
        <v>338</v>
      </c>
      <c r="AG11" s="17" t="s">
        <v>261</v>
      </c>
      <c r="AH11" s="17" t="s">
        <v>154</v>
      </c>
      <c r="AI11" s="17" t="s">
        <v>273</v>
      </c>
      <c r="AJ11" s="17" t="s">
        <v>314</v>
      </c>
    </row>
  </sheetData>
  <sheetProtection algorithmName="SHA-512" hashValue="PzMWH5InymmFA31nyP6+3PhkLC40vcRA8g8/ithvOfljx/P5pPGyeMXh7O6wP8kBRQ0V9t9XtpuxTfwm7iW6vw==" saltValue="wMnjZWrvrBhvCZhJBDwIhA==" spinCount="100000" sheet="1" objects="1" scenarios="1"/>
  <mergeCells count="9">
    <mergeCell ref="R4:AB4"/>
    <mergeCell ref="AC4:AF4"/>
    <mergeCell ref="AG4:AJ4"/>
    <mergeCell ref="A3:C3"/>
    <mergeCell ref="B2:F2"/>
    <mergeCell ref="C4:D4"/>
    <mergeCell ref="E4:I4"/>
    <mergeCell ref="J4:L4"/>
    <mergeCell ref="M4:Q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pageSetUpPr fitToPage="1"/>
  </sheetPr>
  <dimension ref="A1:AJ11"/>
  <sheetViews>
    <sheetView showGridLines="0" workbookViewId="0"/>
  </sheetViews>
  <sheetFormatPr defaultColWidth="10.88671875" defaultRowHeight="14.4" x14ac:dyDescent="0.3"/>
  <cols>
    <col min="1" max="1" width="57.2187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103.8" customHeight="1" x14ac:dyDescent="0.3">
      <c r="A3" s="94" t="s">
        <v>704</v>
      </c>
      <c r="B3" s="94"/>
      <c r="C3" s="94"/>
      <c r="D3" s="94"/>
      <c r="E3" s="52"/>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3.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383</v>
      </c>
      <c r="D7" s="17" t="s">
        <v>405</v>
      </c>
      <c r="E7" s="17" t="s">
        <v>385</v>
      </c>
      <c r="F7" s="17" t="s">
        <v>421</v>
      </c>
      <c r="G7" s="17" t="s">
        <v>34</v>
      </c>
      <c r="H7" s="17" t="s">
        <v>406</v>
      </c>
      <c r="I7" s="17" t="s">
        <v>357</v>
      </c>
      <c r="J7" s="17" t="s">
        <v>59</v>
      </c>
      <c r="K7" s="17" t="s">
        <v>60</v>
      </c>
      <c r="L7" s="17" t="s">
        <v>431</v>
      </c>
      <c r="M7" s="17" t="s">
        <v>62</v>
      </c>
      <c r="N7" s="17" t="s">
        <v>63</v>
      </c>
      <c r="O7" s="17" t="s">
        <v>348</v>
      </c>
      <c r="P7" s="17" t="s">
        <v>387</v>
      </c>
      <c r="Q7" s="17" t="s">
        <v>388</v>
      </c>
      <c r="R7" s="17" t="s">
        <v>408</v>
      </c>
      <c r="S7" s="17" t="s">
        <v>68</v>
      </c>
      <c r="T7" s="17" t="s">
        <v>69</v>
      </c>
      <c r="U7" s="17" t="s">
        <v>70</v>
      </c>
      <c r="V7" s="17" t="s">
        <v>71</v>
      </c>
      <c r="W7" s="17" t="s">
        <v>72</v>
      </c>
      <c r="X7" s="17" t="s">
        <v>167</v>
      </c>
      <c r="Y7" s="17" t="s">
        <v>140</v>
      </c>
      <c r="Z7" s="17" t="s">
        <v>101</v>
      </c>
      <c r="AA7" s="17" t="s">
        <v>75</v>
      </c>
      <c r="AB7" s="17" t="s">
        <v>179</v>
      </c>
      <c r="AC7" s="17" t="s">
        <v>77</v>
      </c>
      <c r="AD7" s="17" t="s">
        <v>78</v>
      </c>
      <c r="AE7" s="17" t="s">
        <v>134</v>
      </c>
      <c r="AF7" s="17" t="s">
        <v>80</v>
      </c>
      <c r="AG7" s="17" t="s">
        <v>392</v>
      </c>
      <c r="AH7" s="17" t="s">
        <v>416</v>
      </c>
      <c r="AI7" s="17" t="s">
        <v>83</v>
      </c>
      <c r="AJ7" s="17" t="s">
        <v>393</v>
      </c>
    </row>
    <row r="8" spans="1:36" ht="19.95" customHeight="1" x14ac:dyDescent="0.35">
      <c r="A8" s="14" t="s">
        <v>489</v>
      </c>
      <c r="B8" s="15" t="s">
        <v>535</v>
      </c>
      <c r="C8" s="15" t="s">
        <v>536</v>
      </c>
      <c r="D8" s="15" t="s">
        <v>458</v>
      </c>
      <c r="E8" s="15" t="s">
        <v>293</v>
      </c>
      <c r="F8" s="15" t="s">
        <v>88</v>
      </c>
      <c r="G8" s="15" t="s">
        <v>242</v>
      </c>
      <c r="H8" s="15" t="s">
        <v>329</v>
      </c>
      <c r="I8" s="15" t="s">
        <v>72</v>
      </c>
      <c r="J8" s="15" t="s">
        <v>32</v>
      </c>
      <c r="K8" s="15" t="s">
        <v>57</v>
      </c>
      <c r="L8" s="15" t="s">
        <v>245</v>
      </c>
      <c r="M8" s="15" t="s">
        <v>245</v>
      </c>
      <c r="N8" s="15" t="s">
        <v>177</v>
      </c>
      <c r="O8" s="15" t="s">
        <v>373</v>
      </c>
      <c r="P8" s="15" t="s">
        <v>396</v>
      </c>
      <c r="Q8" s="15" t="s">
        <v>135</v>
      </c>
      <c r="R8" s="15" t="s">
        <v>94</v>
      </c>
      <c r="S8" s="15" t="s">
        <v>242</v>
      </c>
      <c r="T8" s="15" t="s">
        <v>131</v>
      </c>
      <c r="U8" s="15" t="s">
        <v>324</v>
      </c>
      <c r="V8" s="15" t="s">
        <v>187</v>
      </c>
      <c r="W8" s="15" t="s">
        <v>79</v>
      </c>
      <c r="X8" s="15" t="s">
        <v>102</v>
      </c>
      <c r="Y8" s="15" t="s">
        <v>104</v>
      </c>
      <c r="Z8" s="15" t="s">
        <v>102</v>
      </c>
      <c r="AA8" s="15" t="s">
        <v>210</v>
      </c>
      <c r="AB8" s="15" t="s">
        <v>218</v>
      </c>
      <c r="AC8" s="15" t="s">
        <v>360</v>
      </c>
      <c r="AD8" s="15" t="s">
        <v>254</v>
      </c>
      <c r="AE8" s="15" t="s">
        <v>210</v>
      </c>
      <c r="AF8" s="15" t="s">
        <v>366</v>
      </c>
      <c r="AG8" s="15" t="s">
        <v>31</v>
      </c>
      <c r="AH8" s="15" t="s">
        <v>36</v>
      </c>
      <c r="AI8" s="15" t="s">
        <v>198</v>
      </c>
      <c r="AJ8" s="15" t="s">
        <v>353</v>
      </c>
    </row>
    <row r="9" spans="1:36" ht="19.95" customHeight="1" x14ac:dyDescent="0.35">
      <c r="A9" s="16" t="s">
        <v>490</v>
      </c>
      <c r="B9" s="17" t="s">
        <v>276</v>
      </c>
      <c r="C9" s="17" t="s">
        <v>263</v>
      </c>
      <c r="D9" s="17" t="s">
        <v>119</v>
      </c>
      <c r="E9" s="17" t="s">
        <v>111</v>
      </c>
      <c r="F9" s="17" t="s">
        <v>339</v>
      </c>
      <c r="G9" s="17" t="s">
        <v>295</v>
      </c>
      <c r="H9" s="17" t="s">
        <v>194</v>
      </c>
      <c r="I9" s="17" t="s">
        <v>295</v>
      </c>
      <c r="J9" s="17" t="s">
        <v>265</v>
      </c>
      <c r="K9" s="17" t="s">
        <v>289</v>
      </c>
      <c r="L9" s="17" t="s">
        <v>283</v>
      </c>
      <c r="M9" s="17" t="s">
        <v>285</v>
      </c>
      <c r="N9" s="17" t="s">
        <v>261</v>
      </c>
      <c r="O9" s="17" t="s">
        <v>295</v>
      </c>
      <c r="P9" s="17" t="s">
        <v>121</v>
      </c>
      <c r="Q9" s="17" t="s">
        <v>289</v>
      </c>
      <c r="R9" s="17" t="s">
        <v>155</v>
      </c>
      <c r="S9" s="17" t="s">
        <v>285</v>
      </c>
      <c r="T9" s="17" t="s">
        <v>338</v>
      </c>
      <c r="U9" s="17" t="s">
        <v>268</v>
      </c>
      <c r="V9" s="17" t="s">
        <v>276</v>
      </c>
      <c r="W9" s="17" t="s">
        <v>119</v>
      </c>
      <c r="X9" s="17" t="s">
        <v>284</v>
      </c>
      <c r="Y9" s="17" t="s">
        <v>113</v>
      </c>
      <c r="Z9" s="17" t="s">
        <v>193</v>
      </c>
      <c r="AA9" s="17" t="s">
        <v>111</v>
      </c>
      <c r="AB9" s="17" t="s">
        <v>111</v>
      </c>
      <c r="AC9" s="17" t="s">
        <v>121</v>
      </c>
      <c r="AD9" s="17" t="s">
        <v>271</v>
      </c>
      <c r="AE9" s="17" t="s">
        <v>283</v>
      </c>
      <c r="AF9" s="17" t="s">
        <v>121</v>
      </c>
      <c r="AG9" s="17" t="s">
        <v>155</v>
      </c>
      <c r="AH9" s="17" t="s">
        <v>261</v>
      </c>
      <c r="AI9" s="17" t="s">
        <v>282</v>
      </c>
      <c r="AJ9" s="17" t="s">
        <v>276</v>
      </c>
    </row>
    <row r="10" spans="1:36" ht="19.95" customHeight="1" x14ac:dyDescent="0.35">
      <c r="A10" s="14" t="s">
        <v>473</v>
      </c>
      <c r="B10" s="15" t="s">
        <v>529</v>
      </c>
      <c r="C10" s="15" t="s">
        <v>530</v>
      </c>
      <c r="D10" s="15" t="s">
        <v>531</v>
      </c>
      <c r="E10" s="15" t="s">
        <v>418</v>
      </c>
      <c r="F10" s="15" t="s">
        <v>131</v>
      </c>
      <c r="G10" s="15" t="s">
        <v>413</v>
      </c>
      <c r="H10" s="15" t="s">
        <v>394</v>
      </c>
      <c r="I10" s="15" t="s">
        <v>280</v>
      </c>
      <c r="J10" s="15" t="s">
        <v>82</v>
      </c>
      <c r="K10" s="15" t="s">
        <v>532</v>
      </c>
      <c r="L10" s="15" t="s">
        <v>521</v>
      </c>
      <c r="M10" s="15" t="s">
        <v>70</v>
      </c>
      <c r="N10" s="15" t="s">
        <v>429</v>
      </c>
      <c r="O10" s="15" t="s">
        <v>71</v>
      </c>
      <c r="P10" s="15" t="s">
        <v>233</v>
      </c>
      <c r="Q10" s="15" t="s">
        <v>94</v>
      </c>
      <c r="R10" s="15" t="s">
        <v>335</v>
      </c>
      <c r="S10" s="15" t="s">
        <v>433</v>
      </c>
      <c r="T10" s="15" t="s">
        <v>42</v>
      </c>
      <c r="U10" s="15" t="s">
        <v>305</v>
      </c>
      <c r="V10" s="15" t="s">
        <v>178</v>
      </c>
      <c r="W10" s="15" t="s">
        <v>139</v>
      </c>
      <c r="X10" s="15" t="s">
        <v>40</v>
      </c>
      <c r="Y10" s="15" t="s">
        <v>83</v>
      </c>
      <c r="Z10" s="15" t="s">
        <v>198</v>
      </c>
      <c r="AA10" s="15" t="s">
        <v>39</v>
      </c>
      <c r="AB10" s="15" t="s">
        <v>197</v>
      </c>
      <c r="AC10" s="15" t="s">
        <v>326</v>
      </c>
      <c r="AD10" s="15" t="s">
        <v>291</v>
      </c>
      <c r="AE10" s="15" t="s">
        <v>189</v>
      </c>
      <c r="AF10" s="15" t="s">
        <v>332</v>
      </c>
      <c r="AG10" s="15" t="s">
        <v>533</v>
      </c>
      <c r="AH10" s="15" t="s">
        <v>87</v>
      </c>
      <c r="AI10" s="15" t="s">
        <v>210</v>
      </c>
      <c r="AJ10" s="15" t="s">
        <v>534</v>
      </c>
    </row>
    <row r="11" spans="1:36" ht="19.95" customHeight="1" x14ac:dyDescent="0.35">
      <c r="A11" s="16" t="s">
        <v>481</v>
      </c>
      <c r="B11" s="17" t="s">
        <v>314</v>
      </c>
      <c r="C11" s="17" t="s">
        <v>263</v>
      </c>
      <c r="D11" s="17" t="s">
        <v>267</v>
      </c>
      <c r="E11" s="17" t="s">
        <v>524</v>
      </c>
      <c r="F11" s="17" t="s">
        <v>155</v>
      </c>
      <c r="G11" s="17" t="s">
        <v>193</v>
      </c>
      <c r="H11" s="17" t="s">
        <v>152</v>
      </c>
      <c r="I11" s="17" t="s">
        <v>193</v>
      </c>
      <c r="J11" s="17" t="s">
        <v>259</v>
      </c>
      <c r="K11" s="17" t="s">
        <v>126</v>
      </c>
      <c r="L11" s="17" t="s">
        <v>274</v>
      </c>
      <c r="M11" s="17" t="s">
        <v>438</v>
      </c>
      <c r="N11" s="17" t="s">
        <v>128</v>
      </c>
      <c r="O11" s="17" t="s">
        <v>193</v>
      </c>
      <c r="P11" s="17" t="s">
        <v>224</v>
      </c>
      <c r="Q11" s="17" t="s">
        <v>126</v>
      </c>
      <c r="R11" s="17" t="s">
        <v>339</v>
      </c>
      <c r="S11" s="17" t="s">
        <v>438</v>
      </c>
      <c r="T11" s="17" t="s">
        <v>262</v>
      </c>
      <c r="U11" s="17" t="s">
        <v>266</v>
      </c>
      <c r="V11" s="17" t="s">
        <v>314</v>
      </c>
      <c r="W11" s="17" t="s">
        <v>267</v>
      </c>
      <c r="X11" s="17" t="s">
        <v>269</v>
      </c>
      <c r="Y11" s="17" t="s">
        <v>437</v>
      </c>
      <c r="Z11" s="17" t="s">
        <v>295</v>
      </c>
      <c r="AA11" s="17" t="s">
        <v>524</v>
      </c>
      <c r="AB11" s="17" t="s">
        <v>524</v>
      </c>
      <c r="AC11" s="17" t="s">
        <v>224</v>
      </c>
      <c r="AD11" s="17" t="s">
        <v>260</v>
      </c>
      <c r="AE11" s="17" t="s">
        <v>274</v>
      </c>
      <c r="AF11" s="17" t="s">
        <v>224</v>
      </c>
      <c r="AG11" s="17" t="s">
        <v>339</v>
      </c>
      <c r="AH11" s="17" t="s">
        <v>128</v>
      </c>
      <c r="AI11" s="17" t="s">
        <v>192</v>
      </c>
      <c r="AJ11" s="17" t="s">
        <v>314</v>
      </c>
    </row>
  </sheetData>
  <sheetProtection algorithmName="SHA-512" hashValue="fzy570fTTm/RhC4uspBNeDYDVtv/xluu+ArkC5yisxn+Scu0qKe88FnbpYyiwHxJ9EymikKLNIPsTcrI9wwArw==" saltValue="yr0y5o4BT2GOgSDJgEY+tQ==" spinCount="100000" sheet="1" objects="1" scenarios="1"/>
  <mergeCells count="9">
    <mergeCell ref="M4:Q4"/>
    <mergeCell ref="R4:AB4"/>
    <mergeCell ref="AC4:AF4"/>
    <mergeCell ref="AG4:AJ4"/>
    <mergeCell ref="B2:F2"/>
    <mergeCell ref="A3:D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pageSetUpPr fitToPage="1"/>
  </sheetPr>
  <dimension ref="A1:AJ11"/>
  <sheetViews>
    <sheetView showGridLines="0" workbookViewId="0"/>
  </sheetViews>
  <sheetFormatPr defaultColWidth="10.88671875" defaultRowHeight="14.4" x14ac:dyDescent="0.3"/>
  <cols>
    <col min="1" max="1" width="58"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103.8" customHeight="1" x14ac:dyDescent="0.3">
      <c r="A3" s="94" t="s">
        <v>705</v>
      </c>
      <c r="B3" s="94"/>
      <c r="C3" s="94"/>
      <c r="D3" s="52"/>
      <c r="E3" s="52"/>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3.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53</v>
      </c>
      <c r="D7" s="17" t="s">
        <v>405</v>
      </c>
      <c r="E7" s="17" t="s">
        <v>385</v>
      </c>
      <c r="F7" s="17" t="s">
        <v>421</v>
      </c>
      <c r="G7" s="17" t="s">
        <v>56</v>
      </c>
      <c r="H7" s="17" t="s">
        <v>406</v>
      </c>
      <c r="I7" s="17" t="s">
        <v>407</v>
      </c>
      <c r="J7" s="17" t="s">
        <v>451</v>
      </c>
      <c r="K7" s="17" t="s">
        <v>60</v>
      </c>
      <c r="L7" s="17" t="s">
        <v>431</v>
      </c>
      <c r="M7" s="17" t="s">
        <v>62</v>
      </c>
      <c r="N7" s="17" t="s">
        <v>386</v>
      </c>
      <c r="O7" s="17" t="s">
        <v>348</v>
      </c>
      <c r="P7" s="17" t="s">
        <v>387</v>
      </c>
      <c r="Q7" s="17" t="s">
        <v>388</v>
      </c>
      <c r="R7" s="17" t="s">
        <v>408</v>
      </c>
      <c r="S7" s="17" t="s">
        <v>447</v>
      </c>
      <c r="T7" s="17" t="s">
        <v>69</v>
      </c>
      <c r="U7" s="17" t="s">
        <v>389</v>
      </c>
      <c r="V7" s="17" t="s">
        <v>71</v>
      </c>
      <c r="W7" s="17" t="s">
        <v>72</v>
      </c>
      <c r="X7" s="17" t="s">
        <v>167</v>
      </c>
      <c r="Y7" s="17" t="s">
        <v>140</v>
      </c>
      <c r="Z7" s="17" t="s">
        <v>101</v>
      </c>
      <c r="AA7" s="17" t="s">
        <v>279</v>
      </c>
      <c r="AB7" s="17" t="s">
        <v>76</v>
      </c>
      <c r="AC7" s="17" t="s">
        <v>77</v>
      </c>
      <c r="AD7" s="17" t="s">
        <v>390</v>
      </c>
      <c r="AE7" s="17" t="s">
        <v>134</v>
      </c>
      <c r="AF7" s="17" t="s">
        <v>80</v>
      </c>
      <c r="AG7" s="17" t="s">
        <v>410</v>
      </c>
      <c r="AH7" s="17" t="s">
        <v>307</v>
      </c>
      <c r="AI7" s="17" t="s">
        <v>83</v>
      </c>
      <c r="AJ7" s="17" t="s">
        <v>393</v>
      </c>
    </row>
    <row r="8" spans="1:36" ht="19.95" customHeight="1" x14ac:dyDescent="0.35">
      <c r="A8" s="14" t="s">
        <v>489</v>
      </c>
      <c r="B8" s="15" t="s">
        <v>457</v>
      </c>
      <c r="C8" s="15" t="s">
        <v>93</v>
      </c>
      <c r="D8" s="15" t="s">
        <v>57</v>
      </c>
      <c r="E8" s="15" t="s">
        <v>358</v>
      </c>
      <c r="F8" s="15" t="s">
        <v>160</v>
      </c>
      <c r="G8" s="15" t="s">
        <v>108</v>
      </c>
      <c r="H8" s="15" t="s">
        <v>91</v>
      </c>
      <c r="I8" s="15" t="s">
        <v>92</v>
      </c>
      <c r="J8" s="15" t="s">
        <v>278</v>
      </c>
      <c r="K8" s="15" t="s">
        <v>414</v>
      </c>
      <c r="L8" s="15" t="s">
        <v>135</v>
      </c>
      <c r="M8" s="15" t="s">
        <v>92</v>
      </c>
      <c r="N8" s="15" t="s">
        <v>49</v>
      </c>
      <c r="O8" s="15" t="s">
        <v>92</v>
      </c>
      <c r="P8" s="15" t="s">
        <v>414</v>
      </c>
      <c r="Q8" s="15" t="s">
        <v>161</v>
      </c>
      <c r="R8" s="15" t="s">
        <v>340</v>
      </c>
      <c r="S8" s="15" t="s">
        <v>76</v>
      </c>
      <c r="T8" s="15" t="s">
        <v>204</v>
      </c>
      <c r="U8" s="15" t="s">
        <v>79</v>
      </c>
      <c r="V8" s="15" t="s">
        <v>75</v>
      </c>
      <c r="W8" s="15" t="s">
        <v>210</v>
      </c>
      <c r="X8" s="15" t="s">
        <v>102</v>
      </c>
      <c r="Y8" s="15" t="s">
        <v>102</v>
      </c>
      <c r="Z8" s="15" t="s">
        <v>105</v>
      </c>
      <c r="AA8" s="15" t="s">
        <v>218</v>
      </c>
      <c r="AB8" s="15" t="s">
        <v>101</v>
      </c>
      <c r="AC8" s="15" t="s">
        <v>389</v>
      </c>
      <c r="AD8" s="15" t="s">
        <v>90</v>
      </c>
      <c r="AE8" s="15" t="s">
        <v>218</v>
      </c>
      <c r="AF8" s="15" t="s">
        <v>245</v>
      </c>
      <c r="AG8" s="15" t="s">
        <v>93</v>
      </c>
      <c r="AH8" s="15" t="s">
        <v>373</v>
      </c>
      <c r="AI8" s="15" t="s">
        <v>104</v>
      </c>
      <c r="AJ8" s="15" t="s">
        <v>317</v>
      </c>
    </row>
    <row r="9" spans="1:36" ht="19.95" customHeight="1" x14ac:dyDescent="0.35">
      <c r="A9" s="16" t="s">
        <v>490</v>
      </c>
      <c r="B9" s="17" t="s">
        <v>115</v>
      </c>
      <c r="C9" s="17" t="s">
        <v>147</v>
      </c>
      <c r="D9" s="17" t="s">
        <v>194</v>
      </c>
      <c r="E9" s="17" t="s">
        <v>270</v>
      </c>
      <c r="F9" s="17" t="s">
        <v>176</v>
      </c>
      <c r="G9" s="17" t="s">
        <v>185</v>
      </c>
      <c r="H9" s="17" t="s">
        <v>148</v>
      </c>
      <c r="I9" s="17" t="s">
        <v>147</v>
      </c>
      <c r="J9" s="17" t="s">
        <v>112</v>
      </c>
      <c r="K9" s="17" t="s">
        <v>185</v>
      </c>
      <c r="L9" s="17" t="s">
        <v>112</v>
      </c>
      <c r="M9" s="17" t="s">
        <v>147</v>
      </c>
      <c r="N9" s="17" t="s">
        <v>150</v>
      </c>
      <c r="O9" s="17" t="s">
        <v>120</v>
      </c>
      <c r="P9" s="17" t="s">
        <v>283</v>
      </c>
      <c r="Q9" s="17" t="s">
        <v>112</v>
      </c>
      <c r="R9" s="17" t="s">
        <v>283</v>
      </c>
      <c r="S9" s="17" t="s">
        <v>116</v>
      </c>
      <c r="T9" s="17" t="s">
        <v>284</v>
      </c>
      <c r="U9" s="17" t="s">
        <v>147</v>
      </c>
      <c r="V9" s="17" t="s">
        <v>282</v>
      </c>
      <c r="W9" s="17" t="s">
        <v>151</v>
      </c>
      <c r="X9" s="17" t="s">
        <v>270</v>
      </c>
      <c r="Y9" s="17" t="s">
        <v>262</v>
      </c>
      <c r="Z9" s="17" t="s">
        <v>116</v>
      </c>
      <c r="AA9" s="17" t="s">
        <v>284</v>
      </c>
      <c r="AB9" s="17" t="s">
        <v>282</v>
      </c>
      <c r="AC9" s="17" t="s">
        <v>119</v>
      </c>
      <c r="AD9" s="17" t="s">
        <v>282</v>
      </c>
      <c r="AE9" s="17" t="s">
        <v>270</v>
      </c>
      <c r="AF9" s="17" t="s">
        <v>116</v>
      </c>
      <c r="AG9" s="17" t="s">
        <v>112</v>
      </c>
      <c r="AH9" s="17" t="s">
        <v>119</v>
      </c>
      <c r="AI9" s="17" t="s">
        <v>148</v>
      </c>
      <c r="AJ9" s="17" t="s">
        <v>185</v>
      </c>
    </row>
    <row r="10" spans="1:36" ht="19.95" customHeight="1" x14ac:dyDescent="0.35">
      <c r="A10" s="14" t="s">
        <v>473</v>
      </c>
      <c r="B10" s="15" t="s">
        <v>537</v>
      </c>
      <c r="C10" s="15" t="s">
        <v>538</v>
      </c>
      <c r="D10" s="15" t="s">
        <v>81</v>
      </c>
      <c r="E10" s="15" t="s">
        <v>34</v>
      </c>
      <c r="F10" s="15" t="s">
        <v>435</v>
      </c>
      <c r="G10" s="15" t="s">
        <v>441</v>
      </c>
      <c r="H10" s="15" t="s">
        <v>166</v>
      </c>
      <c r="I10" s="15" t="s">
        <v>432</v>
      </c>
      <c r="J10" s="15" t="s">
        <v>539</v>
      </c>
      <c r="K10" s="15" t="s">
        <v>540</v>
      </c>
      <c r="L10" s="15" t="s">
        <v>66</v>
      </c>
      <c r="M10" s="15" t="s">
        <v>507</v>
      </c>
      <c r="N10" s="15" t="s">
        <v>359</v>
      </c>
      <c r="O10" s="15" t="s">
        <v>450</v>
      </c>
      <c r="P10" s="15" t="s">
        <v>459</v>
      </c>
      <c r="Q10" s="15" t="s">
        <v>398</v>
      </c>
      <c r="R10" s="15" t="s">
        <v>328</v>
      </c>
      <c r="S10" s="15" t="s">
        <v>142</v>
      </c>
      <c r="T10" s="15" t="s">
        <v>254</v>
      </c>
      <c r="U10" s="15" t="s">
        <v>36</v>
      </c>
      <c r="V10" s="15" t="s">
        <v>306</v>
      </c>
      <c r="W10" s="15" t="s">
        <v>293</v>
      </c>
      <c r="X10" s="15" t="s">
        <v>40</v>
      </c>
      <c r="Y10" s="15" t="s">
        <v>218</v>
      </c>
      <c r="Z10" s="15" t="s">
        <v>218</v>
      </c>
      <c r="AA10" s="15" t="s">
        <v>96</v>
      </c>
      <c r="AB10" s="15" t="s">
        <v>39</v>
      </c>
      <c r="AC10" s="15" t="s">
        <v>417</v>
      </c>
      <c r="AD10" s="15" t="s">
        <v>450</v>
      </c>
      <c r="AE10" s="15" t="s">
        <v>41</v>
      </c>
      <c r="AF10" s="15" t="s">
        <v>392</v>
      </c>
      <c r="AG10" s="15" t="s">
        <v>408</v>
      </c>
      <c r="AH10" s="15" t="s">
        <v>300</v>
      </c>
      <c r="AI10" s="15" t="s">
        <v>74</v>
      </c>
      <c r="AJ10" s="15" t="s">
        <v>541</v>
      </c>
    </row>
    <row r="11" spans="1:36" ht="19.95" customHeight="1" x14ac:dyDescent="0.35">
      <c r="A11" s="16" t="s">
        <v>481</v>
      </c>
      <c r="B11" s="17" t="s">
        <v>173</v>
      </c>
      <c r="C11" s="17" t="s">
        <v>506</v>
      </c>
      <c r="D11" s="17" t="s">
        <v>152</v>
      </c>
      <c r="E11" s="17" t="s">
        <v>456</v>
      </c>
      <c r="F11" s="17" t="s">
        <v>517</v>
      </c>
      <c r="G11" s="17" t="s">
        <v>448</v>
      </c>
      <c r="H11" s="17" t="s">
        <v>202</v>
      </c>
      <c r="I11" s="17" t="s">
        <v>506</v>
      </c>
      <c r="J11" s="17" t="s">
        <v>315</v>
      </c>
      <c r="K11" s="17" t="s">
        <v>448</v>
      </c>
      <c r="L11" s="17" t="s">
        <v>315</v>
      </c>
      <c r="M11" s="17" t="s">
        <v>506</v>
      </c>
      <c r="N11" s="17" t="s">
        <v>184</v>
      </c>
      <c r="O11" s="17" t="s">
        <v>264</v>
      </c>
      <c r="P11" s="17" t="s">
        <v>274</v>
      </c>
      <c r="Q11" s="17" t="s">
        <v>315</v>
      </c>
      <c r="R11" s="17" t="s">
        <v>274</v>
      </c>
      <c r="S11" s="17" t="s">
        <v>122</v>
      </c>
      <c r="T11" s="17" t="s">
        <v>269</v>
      </c>
      <c r="U11" s="17" t="s">
        <v>506</v>
      </c>
      <c r="V11" s="17" t="s">
        <v>192</v>
      </c>
      <c r="W11" s="17" t="s">
        <v>275</v>
      </c>
      <c r="X11" s="17" t="s">
        <v>456</v>
      </c>
      <c r="Y11" s="17" t="s">
        <v>338</v>
      </c>
      <c r="Z11" s="17" t="s">
        <v>122</v>
      </c>
      <c r="AA11" s="17" t="s">
        <v>269</v>
      </c>
      <c r="AB11" s="17" t="s">
        <v>192</v>
      </c>
      <c r="AC11" s="17" t="s">
        <v>267</v>
      </c>
      <c r="AD11" s="17" t="s">
        <v>192</v>
      </c>
      <c r="AE11" s="17" t="s">
        <v>456</v>
      </c>
      <c r="AF11" s="17" t="s">
        <v>122</v>
      </c>
      <c r="AG11" s="17" t="s">
        <v>315</v>
      </c>
      <c r="AH11" s="17" t="s">
        <v>267</v>
      </c>
      <c r="AI11" s="17" t="s">
        <v>202</v>
      </c>
      <c r="AJ11" s="17" t="s">
        <v>448</v>
      </c>
    </row>
  </sheetData>
  <sheetProtection algorithmName="SHA-512" hashValue="+Pyj4L+z5MkRXqXarUem4Sytq/KBVYl7T01z5dH7gyDHXVLbgJMbIjbCgr9AIoPxmwtTXw6DpCSiEO94s3cCnw==" saltValue="G2jm+jEPQtg4pu2m00Rkiw==" spinCount="100000" sheet="1" objects="1" scenarios="1"/>
  <mergeCells count="9">
    <mergeCell ref="R4:AB4"/>
    <mergeCell ref="AC4:AF4"/>
    <mergeCell ref="AG4:AJ4"/>
    <mergeCell ref="A3:C3"/>
    <mergeCell ref="B2:F2"/>
    <mergeCell ref="C4:D4"/>
    <mergeCell ref="E4:I4"/>
    <mergeCell ref="J4:L4"/>
    <mergeCell ref="M4:Q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pageSetUpPr fitToPage="1"/>
  </sheetPr>
  <dimension ref="A1:AJ11"/>
  <sheetViews>
    <sheetView showGridLines="0" workbookViewId="0"/>
  </sheetViews>
  <sheetFormatPr defaultColWidth="10.88671875" defaultRowHeight="14.4" x14ac:dyDescent="0.3"/>
  <cols>
    <col min="1" max="1" width="58.2187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103.8" customHeight="1" x14ac:dyDescent="0.3">
      <c r="A3" s="94" t="s">
        <v>706</v>
      </c>
      <c r="B3" s="94"/>
      <c r="C3" s="94"/>
      <c r="D3" s="94"/>
      <c r="E3" s="52"/>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3.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383</v>
      </c>
      <c r="D7" s="17" t="s">
        <v>384</v>
      </c>
      <c r="E7" s="17" t="s">
        <v>385</v>
      </c>
      <c r="F7" s="17" t="s">
        <v>55</v>
      </c>
      <c r="G7" s="17" t="s">
        <v>56</v>
      </c>
      <c r="H7" s="17" t="s">
        <v>406</v>
      </c>
      <c r="I7" s="17" t="s">
        <v>407</v>
      </c>
      <c r="J7" s="17" t="s">
        <v>451</v>
      </c>
      <c r="K7" s="17" t="s">
        <v>19</v>
      </c>
      <c r="L7" s="17" t="s">
        <v>431</v>
      </c>
      <c r="M7" s="17" t="s">
        <v>62</v>
      </c>
      <c r="N7" s="17" t="s">
        <v>63</v>
      </c>
      <c r="O7" s="17" t="s">
        <v>348</v>
      </c>
      <c r="P7" s="17" t="s">
        <v>387</v>
      </c>
      <c r="Q7" s="17" t="s">
        <v>388</v>
      </c>
      <c r="R7" s="17" t="s">
        <v>408</v>
      </c>
      <c r="S7" s="17" t="s">
        <v>68</v>
      </c>
      <c r="T7" s="17" t="s">
        <v>433</v>
      </c>
      <c r="U7" s="17" t="s">
        <v>70</v>
      </c>
      <c r="V7" s="17" t="s">
        <v>71</v>
      </c>
      <c r="W7" s="17" t="s">
        <v>240</v>
      </c>
      <c r="X7" s="17" t="s">
        <v>167</v>
      </c>
      <c r="Y7" s="17" t="s">
        <v>140</v>
      </c>
      <c r="Z7" s="17" t="s">
        <v>101</v>
      </c>
      <c r="AA7" s="17" t="s">
        <v>75</v>
      </c>
      <c r="AB7" s="17" t="s">
        <v>76</v>
      </c>
      <c r="AC7" s="17" t="s">
        <v>77</v>
      </c>
      <c r="AD7" s="17" t="s">
        <v>390</v>
      </c>
      <c r="AE7" s="17" t="s">
        <v>134</v>
      </c>
      <c r="AF7" s="17" t="s">
        <v>80</v>
      </c>
      <c r="AG7" s="17" t="s">
        <v>392</v>
      </c>
      <c r="AH7" s="17" t="s">
        <v>307</v>
      </c>
      <c r="AI7" s="17" t="s">
        <v>83</v>
      </c>
      <c r="AJ7" s="17" t="s">
        <v>84</v>
      </c>
    </row>
    <row r="8" spans="1:36" ht="19.95" customHeight="1" x14ac:dyDescent="0.35">
      <c r="A8" s="14" t="s">
        <v>489</v>
      </c>
      <c r="B8" s="15" t="s">
        <v>389</v>
      </c>
      <c r="C8" s="15" t="s">
        <v>414</v>
      </c>
      <c r="D8" s="15" t="s">
        <v>108</v>
      </c>
      <c r="E8" s="15" t="s">
        <v>164</v>
      </c>
      <c r="F8" s="15" t="s">
        <v>189</v>
      </c>
      <c r="G8" s="15" t="s">
        <v>76</v>
      </c>
      <c r="H8" s="15" t="s">
        <v>83</v>
      </c>
      <c r="I8" s="15" t="s">
        <v>160</v>
      </c>
      <c r="J8" s="15" t="s">
        <v>137</v>
      </c>
      <c r="K8" s="15" t="s">
        <v>376</v>
      </c>
      <c r="L8" s="15" t="s">
        <v>38</v>
      </c>
      <c r="M8" s="15" t="s">
        <v>101</v>
      </c>
      <c r="N8" s="15" t="s">
        <v>91</v>
      </c>
      <c r="O8" s="15" t="s">
        <v>102</v>
      </c>
      <c r="P8" s="15" t="s">
        <v>76</v>
      </c>
      <c r="Q8" s="15" t="s">
        <v>95</v>
      </c>
      <c r="R8" s="15" t="s">
        <v>95</v>
      </c>
      <c r="S8" s="15" t="s">
        <v>95</v>
      </c>
      <c r="T8" s="15" t="s">
        <v>162</v>
      </c>
      <c r="U8" s="15" t="s">
        <v>74</v>
      </c>
      <c r="V8" s="15" t="s">
        <v>162</v>
      </c>
      <c r="W8" s="15" t="s">
        <v>102</v>
      </c>
      <c r="X8" s="15" t="s">
        <v>105</v>
      </c>
      <c r="Y8" s="15" t="s">
        <v>103</v>
      </c>
      <c r="Z8" s="15" t="s">
        <v>100</v>
      </c>
      <c r="AA8" s="15" t="s">
        <v>102</v>
      </c>
      <c r="AB8" s="15" t="s">
        <v>105</v>
      </c>
      <c r="AC8" s="15" t="s">
        <v>329</v>
      </c>
      <c r="AD8" s="15" t="s">
        <v>189</v>
      </c>
      <c r="AE8" s="15" t="s">
        <v>104</v>
      </c>
      <c r="AF8" s="15" t="s">
        <v>133</v>
      </c>
      <c r="AG8" s="15" t="s">
        <v>306</v>
      </c>
      <c r="AH8" s="15" t="s">
        <v>205</v>
      </c>
      <c r="AI8" s="15" t="s">
        <v>103</v>
      </c>
      <c r="AJ8" s="15" t="s">
        <v>329</v>
      </c>
    </row>
    <row r="9" spans="1:36" ht="19.95" customHeight="1" x14ac:dyDescent="0.35">
      <c r="A9" s="16" t="s">
        <v>490</v>
      </c>
      <c r="B9" s="17" t="s">
        <v>171</v>
      </c>
      <c r="C9" s="17" t="s">
        <v>117</v>
      </c>
      <c r="D9" s="17" t="s">
        <v>124</v>
      </c>
      <c r="E9" s="17" t="s">
        <v>174</v>
      </c>
      <c r="F9" s="17" t="s">
        <v>130</v>
      </c>
      <c r="G9" s="17" t="s">
        <v>129</v>
      </c>
      <c r="H9" s="17" t="s">
        <v>130</v>
      </c>
      <c r="I9" s="17" t="s">
        <v>115</v>
      </c>
      <c r="J9" s="17" t="s">
        <v>118</v>
      </c>
      <c r="K9" s="17" t="s">
        <v>170</v>
      </c>
      <c r="L9" s="17" t="s">
        <v>116</v>
      </c>
      <c r="M9" s="17" t="s">
        <v>125</v>
      </c>
      <c r="N9" s="17" t="s">
        <v>146</v>
      </c>
      <c r="O9" s="17" t="s">
        <v>172</v>
      </c>
      <c r="P9" s="17" t="s">
        <v>170</v>
      </c>
      <c r="Q9" s="17" t="s">
        <v>113</v>
      </c>
      <c r="R9" s="17" t="s">
        <v>170</v>
      </c>
      <c r="S9" s="17" t="s">
        <v>146</v>
      </c>
      <c r="T9" s="17" t="s">
        <v>151</v>
      </c>
      <c r="U9" s="17" t="s">
        <v>130</v>
      </c>
      <c r="V9" s="17" t="s">
        <v>146</v>
      </c>
      <c r="W9" s="17" t="s">
        <v>118</v>
      </c>
      <c r="X9" s="17" t="s">
        <v>130</v>
      </c>
      <c r="Y9" s="17" t="s">
        <v>118</v>
      </c>
      <c r="Z9" s="17" t="s">
        <v>123</v>
      </c>
      <c r="AA9" s="17" t="s">
        <v>147</v>
      </c>
      <c r="AB9" s="17" t="s">
        <v>153</v>
      </c>
      <c r="AC9" s="17" t="s">
        <v>171</v>
      </c>
      <c r="AD9" s="17" t="s">
        <v>149</v>
      </c>
      <c r="AE9" s="17" t="s">
        <v>130</v>
      </c>
      <c r="AF9" s="17" t="s">
        <v>171</v>
      </c>
      <c r="AG9" s="17" t="s">
        <v>146</v>
      </c>
      <c r="AH9" s="17" t="s">
        <v>118</v>
      </c>
      <c r="AI9" s="17" t="s">
        <v>125</v>
      </c>
      <c r="AJ9" s="17" t="s">
        <v>149</v>
      </c>
    </row>
    <row r="10" spans="1:36" ht="19.95" customHeight="1" x14ac:dyDescent="0.35">
      <c r="A10" s="14" t="s">
        <v>473</v>
      </c>
      <c r="B10" s="15" t="s">
        <v>542</v>
      </c>
      <c r="C10" s="15" t="s">
        <v>250</v>
      </c>
      <c r="D10" s="15" t="s">
        <v>543</v>
      </c>
      <c r="E10" s="15" t="s">
        <v>228</v>
      </c>
      <c r="F10" s="15" t="s">
        <v>453</v>
      </c>
      <c r="G10" s="15" t="s">
        <v>507</v>
      </c>
      <c r="H10" s="15" t="s">
        <v>300</v>
      </c>
      <c r="I10" s="15" t="s">
        <v>244</v>
      </c>
      <c r="J10" s="15" t="s">
        <v>544</v>
      </c>
      <c r="K10" s="15" t="s">
        <v>504</v>
      </c>
      <c r="L10" s="15" t="s">
        <v>62</v>
      </c>
      <c r="M10" s="15" t="s">
        <v>142</v>
      </c>
      <c r="N10" s="15" t="s">
        <v>418</v>
      </c>
      <c r="O10" s="15" t="s">
        <v>499</v>
      </c>
      <c r="P10" s="15" t="s">
        <v>61</v>
      </c>
      <c r="Q10" s="15" t="s">
        <v>454</v>
      </c>
      <c r="R10" s="15" t="s">
        <v>526</v>
      </c>
      <c r="S10" s="15" t="s">
        <v>142</v>
      </c>
      <c r="T10" s="15" t="s">
        <v>70</v>
      </c>
      <c r="U10" s="15" t="s">
        <v>325</v>
      </c>
      <c r="V10" s="15" t="s">
        <v>89</v>
      </c>
      <c r="W10" s="15" t="s">
        <v>131</v>
      </c>
      <c r="X10" s="15" t="s">
        <v>189</v>
      </c>
      <c r="Y10" s="15" t="s">
        <v>73</v>
      </c>
      <c r="Z10" s="15" t="s">
        <v>101</v>
      </c>
      <c r="AA10" s="15" t="s">
        <v>188</v>
      </c>
      <c r="AB10" s="15" t="s">
        <v>137</v>
      </c>
      <c r="AC10" s="15" t="s">
        <v>545</v>
      </c>
      <c r="AD10" s="15" t="s">
        <v>432</v>
      </c>
      <c r="AE10" s="15" t="s">
        <v>197</v>
      </c>
      <c r="AF10" s="15" t="s">
        <v>546</v>
      </c>
      <c r="AG10" s="15" t="s">
        <v>547</v>
      </c>
      <c r="AH10" s="15" t="s">
        <v>62</v>
      </c>
      <c r="AI10" s="15" t="s">
        <v>162</v>
      </c>
      <c r="AJ10" s="15" t="s">
        <v>77</v>
      </c>
    </row>
    <row r="11" spans="1:36" ht="19.95" customHeight="1" x14ac:dyDescent="0.35">
      <c r="A11" s="16" t="s">
        <v>481</v>
      </c>
      <c r="B11" s="17" t="s">
        <v>498</v>
      </c>
      <c r="C11" s="17" t="s">
        <v>288</v>
      </c>
      <c r="D11" s="17" t="s">
        <v>208</v>
      </c>
      <c r="E11" s="17" t="s">
        <v>482</v>
      </c>
      <c r="F11" s="17" t="s">
        <v>488</v>
      </c>
      <c r="G11" s="17" t="s">
        <v>214</v>
      </c>
      <c r="H11" s="17" t="s">
        <v>488</v>
      </c>
      <c r="I11" s="17" t="s">
        <v>173</v>
      </c>
      <c r="J11" s="17" t="s">
        <v>487</v>
      </c>
      <c r="K11" s="17" t="s">
        <v>286</v>
      </c>
      <c r="L11" s="17" t="s">
        <v>122</v>
      </c>
      <c r="M11" s="17" t="s">
        <v>313</v>
      </c>
      <c r="N11" s="17" t="s">
        <v>496</v>
      </c>
      <c r="O11" s="17" t="s">
        <v>484</v>
      </c>
      <c r="P11" s="17" t="s">
        <v>286</v>
      </c>
      <c r="Q11" s="17" t="s">
        <v>437</v>
      </c>
      <c r="R11" s="17" t="s">
        <v>286</v>
      </c>
      <c r="S11" s="17" t="s">
        <v>496</v>
      </c>
      <c r="T11" s="17" t="s">
        <v>275</v>
      </c>
      <c r="U11" s="17" t="s">
        <v>488</v>
      </c>
      <c r="V11" s="17" t="s">
        <v>496</v>
      </c>
      <c r="W11" s="17" t="s">
        <v>487</v>
      </c>
      <c r="X11" s="17" t="s">
        <v>488</v>
      </c>
      <c r="Y11" s="17" t="s">
        <v>487</v>
      </c>
      <c r="Z11" s="17" t="s">
        <v>287</v>
      </c>
      <c r="AA11" s="17" t="s">
        <v>506</v>
      </c>
      <c r="AB11" s="17" t="s">
        <v>486</v>
      </c>
      <c r="AC11" s="17" t="s">
        <v>498</v>
      </c>
      <c r="AD11" s="17" t="s">
        <v>497</v>
      </c>
      <c r="AE11" s="17" t="s">
        <v>488</v>
      </c>
      <c r="AF11" s="17" t="s">
        <v>498</v>
      </c>
      <c r="AG11" s="17" t="s">
        <v>496</v>
      </c>
      <c r="AH11" s="17" t="s">
        <v>487</v>
      </c>
      <c r="AI11" s="17" t="s">
        <v>313</v>
      </c>
      <c r="AJ11" s="17" t="s">
        <v>497</v>
      </c>
    </row>
  </sheetData>
  <sheetProtection algorithmName="SHA-512" hashValue="N/TqoxoX+Q3HvkXHuMTeSz4dVM9L1I0W6geVZcdqvP0Tf4Tu9x7bHMmas1NeZc1TXKCCIgcZZIA/WeXIbf2D/A==" saltValue="qMcSYpH0iWUpcp4hT5qdlA==" spinCount="100000" sheet="1" objects="1" scenarios="1"/>
  <mergeCells count="9">
    <mergeCell ref="M4:Q4"/>
    <mergeCell ref="R4:AB4"/>
    <mergeCell ref="AC4:AF4"/>
    <mergeCell ref="AG4:AJ4"/>
    <mergeCell ref="B2:F2"/>
    <mergeCell ref="A3:D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pageSetUpPr fitToPage="1"/>
  </sheetPr>
  <dimension ref="A1:AJ11"/>
  <sheetViews>
    <sheetView showGridLines="0" workbookViewId="0"/>
  </sheetViews>
  <sheetFormatPr defaultColWidth="10.88671875" defaultRowHeight="14.4" x14ac:dyDescent="0.3"/>
  <cols>
    <col min="1" max="1" width="57.554687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103.8" customHeight="1" x14ac:dyDescent="0.3">
      <c r="A3" s="94" t="s">
        <v>707</v>
      </c>
      <c r="B3" s="94"/>
      <c r="C3" s="94"/>
      <c r="D3" s="94"/>
      <c r="E3" s="52"/>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3.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383</v>
      </c>
      <c r="D7" s="17" t="s">
        <v>384</v>
      </c>
      <c r="E7" s="17" t="s">
        <v>385</v>
      </c>
      <c r="F7" s="17" t="s">
        <v>55</v>
      </c>
      <c r="G7" s="17" t="s">
        <v>34</v>
      </c>
      <c r="H7" s="17" t="s">
        <v>406</v>
      </c>
      <c r="I7" s="17" t="s">
        <v>357</v>
      </c>
      <c r="J7" s="17" t="s">
        <v>59</v>
      </c>
      <c r="K7" s="17" t="s">
        <v>19</v>
      </c>
      <c r="L7" s="17" t="s">
        <v>431</v>
      </c>
      <c r="M7" s="17" t="s">
        <v>62</v>
      </c>
      <c r="N7" s="17" t="s">
        <v>386</v>
      </c>
      <c r="O7" s="17" t="s">
        <v>348</v>
      </c>
      <c r="P7" s="17" t="s">
        <v>65</v>
      </c>
      <c r="Q7" s="17" t="s">
        <v>388</v>
      </c>
      <c r="R7" s="17" t="s">
        <v>67</v>
      </c>
      <c r="S7" s="17" t="s">
        <v>68</v>
      </c>
      <c r="T7" s="17" t="s">
        <v>433</v>
      </c>
      <c r="U7" s="17" t="s">
        <v>70</v>
      </c>
      <c r="V7" s="17" t="s">
        <v>71</v>
      </c>
      <c r="W7" s="17" t="s">
        <v>72</v>
      </c>
      <c r="X7" s="17" t="s">
        <v>167</v>
      </c>
      <c r="Y7" s="17" t="s">
        <v>140</v>
      </c>
      <c r="Z7" s="17" t="s">
        <v>101</v>
      </c>
      <c r="AA7" s="17" t="s">
        <v>75</v>
      </c>
      <c r="AB7" s="17" t="s">
        <v>76</v>
      </c>
      <c r="AC7" s="17" t="s">
        <v>77</v>
      </c>
      <c r="AD7" s="17" t="s">
        <v>390</v>
      </c>
      <c r="AE7" s="17" t="s">
        <v>134</v>
      </c>
      <c r="AF7" s="17" t="s">
        <v>80</v>
      </c>
      <c r="AG7" s="17" t="s">
        <v>392</v>
      </c>
      <c r="AH7" s="17" t="s">
        <v>307</v>
      </c>
      <c r="AI7" s="17" t="s">
        <v>83</v>
      </c>
      <c r="AJ7" s="17" t="s">
        <v>84</v>
      </c>
    </row>
    <row r="8" spans="1:36" ht="19.95" customHeight="1" x14ac:dyDescent="0.35">
      <c r="A8" s="14" t="s">
        <v>489</v>
      </c>
      <c r="B8" s="15" t="s">
        <v>73</v>
      </c>
      <c r="C8" s="15" t="s">
        <v>105</v>
      </c>
      <c r="D8" s="15" t="s">
        <v>83</v>
      </c>
      <c r="E8" s="15" t="s">
        <v>206</v>
      </c>
      <c r="F8" s="15" t="s">
        <v>143</v>
      </c>
      <c r="G8" s="15" t="s">
        <v>105</v>
      </c>
      <c r="H8" s="15" t="s">
        <v>103</v>
      </c>
      <c r="I8" s="15" t="s">
        <v>103</v>
      </c>
      <c r="J8" s="15" t="s">
        <v>164</v>
      </c>
      <c r="K8" s="15" t="s">
        <v>102</v>
      </c>
      <c r="L8" s="15" t="s">
        <v>104</v>
      </c>
      <c r="M8" s="15" t="s">
        <v>103</v>
      </c>
      <c r="N8" s="15" t="s">
        <v>105</v>
      </c>
      <c r="O8" s="15" t="s">
        <v>104</v>
      </c>
      <c r="P8" s="15" t="s">
        <v>206</v>
      </c>
      <c r="Q8" s="15" t="s">
        <v>105</v>
      </c>
      <c r="R8" s="15" t="s">
        <v>104</v>
      </c>
      <c r="S8" s="15" t="s">
        <v>102</v>
      </c>
      <c r="T8" s="15" t="s">
        <v>103</v>
      </c>
      <c r="U8" s="15" t="s">
        <v>100</v>
      </c>
      <c r="V8" s="15" t="s">
        <v>100</v>
      </c>
      <c r="W8" s="15" t="s">
        <v>198</v>
      </c>
      <c r="X8" s="15" t="s">
        <v>100</v>
      </c>
      <c r="Y8" s="15" t="s">
        <v>100</v>
      </c>
      <c r="Z8" s="15" t="s">
        <v>100</v>
      </c>
      <c r="AA8" s="15" t="s">
        <v>100</v>
      </c>
      <c r="AB8" s="15" t="s">
        <v>100</v>
      </c>
      <c r="AC8" s="15" t="s">
        <v>104</v>
      </c>
      <c r="AD8" s="15" t="s">
        <v>103</v>
      </c>
      <c r="AE8" s="15" t="s">
        <v>100</v>
      </c>
      <c r="AF8" s="15" t="s">
        <v>101</v>
      </c>
      <c r="AG8" s="15" t="s">
        <v>104</v>
      </c>
      <c r="AH8" s="15" t="s">
        <v>100</v>
      </c>
      <c r="AI8" s="15" t="s">
        <v>105</v>
      </c>
      <c r="AJ8" s="15" t="s">
        <v>74</v>
      </c>
    </row>
    <row r="9" spans="1:36" ht="19.95" customHeight="1" x14ac:dyDescent="0.35">
      <c r="A9" s="16" t="s">
        <v>490</v>
      </c>
      <c r="B9" s="17" t="s">
        <v>174</v>
      </c>
      <c r="C9" s="17" t="s">
        <v>123</v>
      </c>
      <c r="D9" s="17" t="s">
        <v>127</v>
      </c>
      <c r="E9" s="17" t="s">
        <v>127</v>
      </c>
      <c r="F9" s="17" t="s">
        <v>174</v>
      </c>
      <c r="G9" s="17" t="s">
        <v>175</v>
      </c>
      <c r="H9" s="17" t="s">
        <v>175</v>
      </c>
      <c r="I9" s="17" t="s">
        <v>175</v>
      </c>
      <c r="J9" s="17" t="s">
        <v>174</v>
      </c>
      <c r="K9" s="17" t="s">
        <v>174</v>
      </c>
      <c r="L9" s="17" t="s">
        <v>175</v>
      </c>
      <c r="M9" s="17" t="s">
        <v>175</v>
      </c>
      <c r="N9" s="17" t="s">
        <v>175</v>
      </c>
      <c r="O9" s="17" t="s">
        <v>174</v>
      </c>
      <c r="P9" s="17" t="s">
        <v>127</v>
      </c>
      <c r="Q9" s="17" t="s">
        <v>175</v>
      </c>
      <c r="R9" s="17" t="s">
        <v>175</v>
      </c>
      <c r="S9" s="17" t="s">
        <v>127</v>
      </c>
      <c r="T9" s="17" t="s">
        <v>175</v>
      </c>
      <c r="U9" s="17" t="s">
        <v>123</v>
      </c>
      <c r="V9" s="17" t="s">
        <v>123</v>
      </c>
      <c r="W9" s="17" t="s">
        <v>125</v>
      </c>
      <c r="X9" s="17" t="s">
        <v>123</v>
      </c>
      <c r="Y9" s="17" t="s">
        <v>127</v>
      </c>
      <c r="Z9" s="17" t="s">
        <v>123</v>
      </c>
      <c r="AA9" s="17" t="s">
        <v>123</v>
      </c>
      <c r="AB9" s="17" t="s">
        <v>123</v>
      </c>
      <c r="AC9" s="17" t="s">
        <v>175</v>
      </c>
      <c r="AD9" s="17" t="s">
        <v>175</v>
      </c>
      <c r="AE9" s="17" t="s">
        <v>123</v>
      </c>
      <c r="AF9" s="17" t="s">
        <v>127</v>
      </c>
      <c r="AG9" s="17" t="s">
        <v>175</v>
      </c>
      <c r="AH9" s="17" t="s">
        <v>123</v>
      </c>
      <c r="AI9" s="17" t="s">
        <v>170</v>
      </c>
      <c r="AJ9" s="17" t="s">
        <v>174</v>
      </c>
    </row>
    <row r="10" spans="1:36" ht="19.95" customHeight="1" x14ac:dyDescent="0.35">
      <c r="A10" s="14" t="s">
        <v>473</v>
      </c>
      <c r="B10" s="15" t="s">
        <v>548</v>
      </c>
      <c r="C10" s="15" t="s">
        <v>469</v>
      </c>
      <c r="D10" s="15" t="s">
        <v>549</v>
      </c>
      <c r="E10" s="15" t="s">
        <v>550</v>
      </c>
      <c r="F10" s="15" t="s">
        <v>107</v>
      </c>
      <c r="G10" s="15" t="s">
        <v>142</v>
      </c>
      <c r="H10" s="15" t="s">
        <v>422</v>
      </c>
      <c r="I10" s="15" t="s">
        <v>62</v>
      </c>
      <c r="J10" s="15" t="s">
        <v>430</v>
      </c>
      <c r="K10" s="15" t="s">
        <v>546</v>
      </c>
      <c r="L10" s="15" t="s">
        <v>526</v>
      </c>
      <c r="M10" s="15" t="s">
        <v>359</v>
      </c>
      <c r="N10" s="15" t="s">
        <v>511</v>
      </c>
      <c r="O10" s="15" t="s">
        <v>472</v>
      </c>
      <c r="P10" s="15" t="s">
        <v>417</v>
      </c>
      <c r="Q10" s="15" t="s">
        <v>434</v>
      </c>
      <c r="R10" s="15" t="s">
        <v>417</v>
      </c>
      <c r="S10" s="15" t="s">
        <v>551</v>
      </c>
      <c r="T10" s="15" t="s">
        <v>454</v>
      </c>
      <c r="U10" s="15" t="s">
        <v>70</v>
      </c>
      <c r="V10" s="15" t="s">
        <v>71</v>
      </c>
      <c r="W10" s="15" t="s">
        <v>242</v>
      </c>
      <c r="X10" s="15" t="s">
        <v>167</v>
      </c>
      <c r="Y10" s="15" t="s">
        <v>140</v>
      </c>
      <c r="Z10" s="15" t="s">
        <v>101</v>
      </c>
      <c r="AA10" s="15" t="s">
        <v>75</v>
      </c>
      <c r="AB10" s="15" t="s">
        <v>76</v>
      </c>
      <c r="AC10" s="15" t="s">
        <v>552</v>
      </c>
      <c r="AD10" s="15" t="s">
        <v>458</v>
      </c>
      <c r="AE10" s="15" t="s">
        <v>134</v>
      </c>
      <c r="AF10" s="15" t="s">
        <v>502</v>
      </c>
      <c r="AG10" s="15" t="s">
        <v>553</v>
      </c>
      <c r="AH10" s="15" t="s">
        <v>307</v>
      </c>
      <c r="AI10" s="15" t="s">
        <v>101</v>
      </c>
      <c r="AJ10" s="15" t="s">
        <v>554</v>
      </c>
    </row>
    <row r="11" spans="1:36" ht="19.95" customHeight="1" x14ac:dyDescent="0.35">
      <c r="A11" s="16" t="s">
        <v>481</v>
      </c>
      <c r="B11" s="17" t="s">
        <v>482</v>
      </c>
      <c r="C11" s="17" t="s">
        <v>287</v>
      </c>
      <c r="D11" s="17" t="s">
        <v>483</v>
      </c>
      <c r="E11" s="17" t="s">
        <v>483</v>
      </c>
      <c r="F11" s="17" t="s">
        <v>482</v>
      </c>
      <c r="G11" s="17" t="s">
        <v>485</v>
      </c>
      <c r="H11" s="17" t="s">
        <v>485</v>
      </c>
      <c r="I11" s="17" t="s">
        <v>485</v>
      </c>
      <c r="J11" s="17" t="s">
        <v>482</v>
      </c>
      <c r="K11" s="17" t="s">
        <v>482</v>
      </c>
      <c r="L11" s="17" t="s">
        <v>485</v>
      </c>
      <c r="M11" s="17" t="s">
        <v>485</v>
      </c>
      <c r="N11" s="17" t="s">
        <v>485</v>
      </c>
      <c r="O11" s="17" t="s">
        <v>482</v>
      </c>
      <c r="P11" s="17" t="s">
        <v>483</v>
      </c>
      <c r="Q11" s="17" t="s">
        <v>485</v>
      </c>
      <c r="R11" s="17" t="s">
        <v>485</v>
      </c>
      <c r="S11" s="17" t="s">
        <v>483</v>
      </c>
      <c r="T11" s="17" t="s">
        <v>485</v>
      </c>
      <c r="U11" s="17" t="s">
        <v>287</v>
      </c>
      <c r="V11" s="17" t="s">
        <v>287</v>
      </c>
      <c r="W11" s="17" t="s">
        <v>313</v>
      </c>
      <c r="X11" s="17" t="s">
        <v>287</v>
      </c>
      <c r="Y11" s="17" t="s">
        <v>483</v>
      </c>
      <c r="Z11" s="17" t="s">
        <v>287</v>
      </c>
      <c r="AA11" s="17" t="s">
        <v>287</v>
      </c>
      <c r="AB11" s="17" t="s">
        <v>287</v>
      </c>
      <c r="AC11" s="17" t="s">
        <v>485</v>
      </c>
      <c r="AD11" s="17" t="s">
        <v>485</v>
      </c>
      <c r="AE11" s="17" t="s">
        <v>287</v>
      </c>
      <c r="AF11" s="17" t="s">
        <v>483</v>
      </c>
      <c r="AG11" s="17" t="s">
        <v>485</v>
      </c>
      <c r="AH11" s="17" t="s">
        <v>287</v>
      </c>
      <c r="AI11" s="17" t="s">
        <v>286</v>
      </c>
      <c r="AJ11" s="17" t="s">
        <v>482</v>
      </c>
    </row>
  </sheetData>
  <sheetProtection algorithmName="SHA-512" hashValue="8kMKijTJbVcC963tt5DXpk/n7IKQeCXrvlcJm6/tF1rIO/mZBLQnaShNbkGhGam+h5Vj4WXKFIOclGVcHYkNZA==" saltValue="QkafyQyBWmH8pvWnvkRlZQ==" spinCount="100000" sheet="1" objects="1" scenarios="1"/>
  <mergeCells count="9">
    <mergeCell ref="M4:Q4"/>
    <mergeCell ref="R4:AB4"/>
    <mergeCell ref="AC4:AF4"/>
    <mergeCell ref="AG4:AJ4"/>
    <mergeCell ref="B2:F2"/>
    <mergeCell ref="A3:D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32392-FA01-429E-8E9B-53E1064CDE65}">
  <sheetPr codeName="Sheet3">
    <pageSetUpPr fitToPage="1"/>
  </sheetPr>
  <dimension ref="A1:AL32"/>
  <sheetViews>
    <sheetView showGridLines="0" workbookViewId="0"/>
  </sheetViews>
  <sheetFormatPr defaultColWidth="10.88671875" defaultRowHeight="14.4" x14ac:dyDescent="0.3"/>
  <cols>
    <col min="1" max="1" width="57.21875" customWidth="1"/>
    <col min="2" max="38" width="20.77734375" customWidth="1"/>
  </cols>
  <sheetData>
    <row r="1" spans="1:38" ht="21" x14ac:dyDescent="0.4">
      <c r="A1" s="4" t="str">
        <f>HYPERLINK("#Contents!A1","Return to Contents")</f>
        <v>Return to Contents</v>
      </c>
    </row>
    <row r="2" spans="1:38" ht="64.8" customHeight="1" x14ac:dyDescent="0.4">
      <c r="B2" s="90" t="s">
        <v>675</v>
      </c>
      <c r="C2" s="90"/>
      <c r="D2" s="90"/>
      <c r="E2" s="90"/>
      <c r="F2" s="90"/>
      <c r="G2" s="5"/>
      <c r="H2" s="5"/>
      <c r="I2" s="5"/>
      <c r="J2" s="5"/>
      <c r="K2" s="5"/>
      <c r="L2" s="5"/>
      <c r="M2" s="5"/>
      <c r="N2" s="5"/>
      <c r="O2" s="5"/>
      <c r="P2" s="6"/>
      <c r="Q2" s="6"/>
    </row>
    <row r="3" spans="1:38" ht="77.400000000000006" customHeight="1" x14ac:dyDescent="0.4">
      <c r="A3" s="89" t="s">
        <v>669</v>
      </c>
      <c r="B3" s="89"/>
      <c r="C3" s="89"/>
      <c r="D3" s="89"/>
      <c r="E3" s="7"/>
      <c r="F3" s="7"/>
      <c r="G3" s="7"/>
      <c r="H3" s="7"/>
      <c r="I3" s="7"/>
      <c r="J3" s="7"/>
      <c r="K3" s="7"/>
      <c r="L3" s="7"/>
      <c r="M3" s="7"/>
      <c r="N3" s="7"/>
      <c r="O3" s="7"/>
      <c r="P3" s="7"/>
      <c r="Q3" s="7"/>
      <c r="R3" s="7"/>
      <c r="S3" s="7"/>
      <c r="T3" s="7"/>
      <c r="U3" s="7"/>
      <c r="V3" s="7"/>
      <c r="W3" s="7"/>
      <c r="X3" s="7"/>
      <c r="Y3" s="7"/>
      <c r="Z3" s="7"/>
      <c r="AA3" s="7"/>
      <c r="AB3" s="7"/>
      <c r="AC3" s="7"/>
      <c r="AD3" s="7"/>
      <c r="AE3" s="8"/>
      <c r="AF3" s="8"/>
      <c r="AH3" s="7"/>
    </row>
    <row r="4" spans="1:38" ht="18" customHeight="1" x14ac:dyDescent="0.3">
      <c r="A4" s="1"/>
      <c r="B4" s="43"/>
      <c r="C4" s="44"/>
      <c r="D4" s="45"/>
      <c r="E4" s="87" t="s">
        <v>226</v>
      </c>
      <c r="F4" s="88"/>
      <c r="G4" s="86" t="s">
        <v>628</v>
      </c>
      <c r="H4" s="86"/>
      <c r="I4" s="86"/>
      <c r="J4" s="86"/>
      <c r="K4" s="86"/>
      <c r="L4" s="87" t="s">
        <v>629</v>
      </c>
      <c r="M4" s="86"/>
      <c r="N4" s="88"/>
      <c r="O4" s="86" t="s">
        <v>630</v>
      </c>
      <c r="P4" s="86"/>
      <c r="Q4" s="86"/>
      <c r="R4" s="86"/>
      <c r="S4" s="86"/>
      <c r="T4" s="83" t="s">
        <v>631</v>
      </c>
      <c r="U4" s="84"/>
      <c r="V4" s="84"/>
      <c r="W4" s="84"/>
      <c r="X4" s="84"/>
      <c r="Y4" s="84"/>
      <c r="Z4" s="84"/>
      <c r="AA4" s="84"/>
      <c r="AB4" s="84"/>
      <c r="AC4" s="84"/>
      <c r="AD4" s="85"/>
      <c r="AE4" s="86" t="s">
        <v>632</v>
      </c>
      <c r="AF4" s="86"/>
      <c r="AG4" s="86"/>
      <c r="AH4" s="86"/>
      <c r="AI4" s="87" t="s">
        <v>633</v>
      </c>
      <c r="AJ4" s="86"/>
      <c r="AK4" s="86"/>
      <c r="AL4" s="88"/>
    </row>
    <row r="5" spans="1:38" ht="99.6" customHeight="1" x14ac:dyDescent="0.3">
      <c r="A5" s="9" t="s">
        <v>654</v>
      </c>
      <c r="B5" s="46" t="s">
        <v>670</v>
      </c>
      <c r="C5" s="21" t="s">
        <v>671</v>
      </c>
      <c r="D5" s="46" t="s">
        <v>672</v>
      </c>
      <c r="E5" s="10" t="s">
        <v>2</v>
      </c>
      <c r="F5" s="11" t="s">
        <v>3</v>
      </c>
      <c r="G5" s="2" t="s">
        <v>634</v>
      </c>
      <c r="H5" s="2" t="s">
        <v>635</v>
      </c>
      <c r="I5" s="2" t="s">
        <v>636</v>
      </c>
      <c r="J5" s="2" t="s">
        <v>637</v>
      </c>
      <c r="K5" s="2" t="s">
        <v>638</v>
      </c>
      <c r="L5" s="10" t="s">
        <v>639</v>
      </c>
      <c r="M5" s="2" t="s">
        <v>640</v>
      </c>
      <c r="N5" s="11" t="s">
        <v>641</v>
      </c>
      <c r="O5" s="12" t="s">
        <v>642</v>
      </c>
      <c r="P5" s="12" t="s">
        <v>643</v>
      </c>
      <c r="Q5" s="12" t="s">
        <v>644</v>
      </c>
      <c r="R5" s="12" t="s">
        <v>645</v>
      </c>
      <c r="S5" s="12" t="s">
        <v>646</v>
      </c>
      <c r="T5" s="10" t="s">
        <v>4</v>
      </c>
      <c r="U5" s="2" t="s">
        <v>5</v>
      </c>
      <c r="V5" s="2" t="s">
        <v>6</v>
      </c>
      <c r="W5" s="2" t="s">
        <v>7</v>
      </c>
      <c r="X5" s="2" t="s">
        <v>8</v>
      </c>
      <c r="Y5" s="2" t="s">
        <v>9</v>
      </c>
      <c r="Z5" s="2" t="s">
        <v>10</v>
      </c>
      <c r="AA5" s="2" t="s">
        <v>11</v>
      </c>
      <c r="AB5" s="2" t="s">
        <v>12</v>
      </c>
      <c r="AC5" s="2" t="s">
        <v>647</v>
      </c>
      <c r="AD5" s="11" t="s">
        <v>648</v>
      </c>
      <c r="AE5" s="2" t="s">
        <v>649</v>
      </c>
      <c r="AF5" s="2" t="s">
        <v>650</v>
      </c>
      <c r="AG5" s="2" t="s">
        <v>651</v>
      </c>
      <c r="AH5" s="2" t="s">
        <v>652</v>
      </c>
      <c r="AI5" s="10" t="s">
        <v>13</v>
      </c>
      <c r="AJ5" s="13" t="s">
        <v>14</v>
      </c>
      <c r="AK5" s="2" t="s">
        <v>653</v>
      </c>
      <c r="AL5" s="11" t="s">
        <v>16</v>
      </c>
    </row>
    <row r="6" spans="1:38" ht="19.95" customHeight="1" x14ac:dyDescent="0.35">
      <c r="A6" s="14" t="s">
        <v>17</v>
      </c>
      <c r="B6" s="15">
        <v>1050</v>
      </c>
      <c r="C6" s="15"/>
      <c r="D6" s="15"/>
      <c r="E6" s="15">
        <v>403</v>
      </c>
      <c r="F6" s="15">
        <v>647</v>
      </c>
      <c r="G6" s="15">
        <v>277</v>
      </c>
      <c r="H6" s="15">
        <v>179</v>
      </c>
      <c r="I6" s="15">
        <v>179</v>
      </c>
      <c r="J6" s="15">
        <v>179</v>
      </c>
      <c r="K6" s="15">
        <v>236</v>
      </c>
      <c r="L6" s="15">
        <v>434</v>
      </c>
      <c r="M6" s="15">
        <v>287</v>
      </c>
      <c r="N6" s="15">
        <v>329</v>
      </c>
      <c r="O6" s="15">
        <v>122</v>
      </c>
      <c r="P6" s="15">
        <v>331</v>
      </c>
      <c r="Q6" s="15">
        <v>128</v>
      </c>
      <c r="R6" s="15">
        <v>324</v>
      </c>
      <c r="S6" s="15">
        <v>145</v>
      </c>
      <c r="T6" s="15">
        <v>192</v>
      </c>
      <c r="U6" s="15">
        <v>131</v>
      </c>
      <c r="V6" s="15">
        <v>189</v>
      </c>
      <c r="W6" s="15">
        <v>151</v>
      </c>
      <c r="X6" s="15">
        <v>98</v>
      </c>
      <c r="Y6" s="15">
        <v>134</v>
      </c>
      <c r="Z6" s="15">
        <v>39</v>
      </c>
      <c r="AA6" s="15">
        <v>23</v>
      </c>
      <c r="AB6" s="15">
        <v>15</v>
      </c>
      <c r="AC6" s="15">
        <v>19</v>
      </c>
      <c r="AD6" s="15">
        <v>59</v>
      </c>
      <c r="AE6" s="15">
        <v>345</v>
      </c>
      <c r="AF6" s="15">
        <v>226</v>
      </c>
      <c r="AG6" s="15">
        <v>47</v>
      </c>
      <c r="AH6" s="15">
        <v>432</v>
      </c>
      <c r="AI6" s="15">
        <v>360</v>
      </c>
      <c r="AJ6" s="15">
        <v>228</v>
      </c>
      <c r="AK6" s="15">
        <v>48</v>
      </c>
      <c r="AL6" s="15">
        <v>414</v>
      </c>
    </row>
    <row r="7" spans="1:38" ht="19.95" customHeight="1" x14ac:dyDescent="0.35">
      <c r="A7" s="16" t="s">
        <v>51</v>
      </c>
      <c r="B7" s="17">
        <v>1008</v>
      </c>
      <c r="C7" s="17"/>
      <c r="D7" s="17"/>
      <c r="E7" s="17">
        <v>479</v>
      </c>
      <c r="F7" s="17">
        <v>531</v>
      </c>
      <c r="G7" s="17">
        <v>285</v>
      </c>
      <c r="H7" s="17">
        <v>205</v>
      </c>
      <c r="I7" s="17">
        <v>177</v>
      </c>
      <c r="J7" s="17">
        <v>155</v>
      </c>
      <c r="K7" s="17">
        <v>189</v>
      </c>
      <c r="L7" s="17">
        <v>395</v>
      </c>
      <c r="M7" s="17">
        <v>383</v>
      </c>
      <c r="N7" s="17">
        <v>231</v>
      </c>
      <c r="O7" s="17">
        <v>192</v>
      </c>
      <c r="P7" s="17">
        <v>241</v>
      </c>
      <c r="Q7" s="17">
        <v>156</v>
      </c>
      <c r="R7" s="17">
        <v>258</v>
      </c>
      <c r="S7" s="17">
        <v>164</v>
      </c>
      <c r="T7" s="17">
        <v>259</v>
      </c>
      <c r="U7" s="17">
        <v>214</v>
      </c>
      <c r="V7" s="17">
        <v>136</v>
      </c>
      <c r="W7" s="17">
        <v>120</v>
      </c>
      <c r="X7" s="17">
        <v>86</v>
      </c>
      <c r="Y7" s="17">
        <v>87</v>
      </c>
      <c r="Z7" s="17">
        <v>23</v>
      </c>
      <c r="AA7" s="17">
        <v>16</v>
      </c>
      <c r="AB7" s="17">
        <v>11</v>
      </c>
      <c r="AC7" s="17">
        <v>28</v>
      </c>
      <c r="AD7" s="17">
        <v>31</v>
      </c>
      <c r="AE7" s="17">
        <v>377</v>
      </c>
      <c r="AF7" s="17">
        <v>173</v>
      </c>
      <c r="AG7" s="17">
        <v>27</v>
      </c>
      <c r="AH7" s="17">
        <v>432</v>
      </c>
      <c r="AI7" s="17">
        <v>361</v>
      </c>
      <c r="AJ7" s="17">
        <v>214</v>
      </c>
      <c r="AK7" s="17">
        <v>13</v>
      </c>
      <c r="AL7" s="17">
        <v>423</v>
      </c>
    </row>
    <row r="8" spans="1:38" ht="19.95" customHeight="1" x14ac:dyDescent="0.35">
      <c r="A8" s="14" t="s">
        <v>85</v>
      </c>
      <c r="B8" s="15">
        <v>249</v>
      </c>
      <c r="C8" s="47">
        <f>((B8)/($B$7))</f>
        <v>0.24702380952380953</v>
      </c>
      <c r="D8" s="15"/>
      <c r="E8" s="15">
        <v>120</v>
      </c>
      <c r="F8" s="15">
        <v>130</v>
      </c>
      <c r="G8" s="15">
        <v>77</v>
      </c>
      <c r="H8" s="15">
        <v>62</v>
      </c>
      <c r="I8" s="15">
        <v>38</v>
      </c>
      <c r="J8" s="15">
        <v>44</v>
      </c>
      <c r="K8" s="15">
        <v>28</v>
      </c>
      <c r="L8" s="15">
        <v>109</v>
      </c>
      <c r="M8" s="15">
        <v>103</v>
      </c>
      <c r="N8" s="15">
        <v>38</v>
      </c>
      <c r="O8" s="15">
        <v>34</v>
      </c>
      <c r="P8" s="15">
        <v>21</v>
      </c>
      <c r="Q8" s="15">
        <v>51</v>
      </c>
      <c r="R8" s="15">
        <v>77</v>
      </c>
      <c r="S8" s="15">
        <v>66</v>
      </c>
      <c r="T8" s="15">
        <v>225</v>
      </c>
      <c r="U8" s="15">
        <v>0</v>
      </c>
      <c r="V8" s="15">
        <v>12</v>
      </c>
      <c r="W8" s="15">
        <v>0</v>
      </c>
      <c r="X8" s="15">
        <v>7</v>
      </c>
      <c r="Y8" s="15">
        <v>0</v>
      </c>
      <c r="Z8" s="15">
        <v>0</v>
      </c>
      <c r="AA8" s="15">
        <v>1</v>
      </c>
      <c r="AB8" s="15">
        <v>3</v>
      </c>
      <c r="AC8" s="15">
        <v>0</v>
      </c>
      <c r="AD8" s="15">
        <v>2</v>
      </c>
      <c r="AE8" s="15">
        <v>237</v>
      </c>
      <c r="AF8" s="15">
        <v>12</v>
      </c>
      <c r="AG8" s="15">
        <v>1</v>
      </c>
      <c r="AH8" s="15">
        <v>0</v>
      </c>
      <c r="AI8" s="15">
        <v>207</v>
      </c>
      <c r="AJ8" s="15">
        <v>40</v>
      </c>
      <c r="AK8" s="15">
        <v>1</v>
      </c>
      <c r="AL8" s="15">
        <v>1</v>
      </c>
    </row>
    <row r="9" spans="1:38" ht="19.95" customHeight="1" x14ac:dyDescent="0.35">
      <c r="A9" s="16" t="s">
        <v>109</v>
      </c>
      <c r="B9" s="20">
        <v>0.24702380952380953</v>
      </c>
      <c r="C9" s="47"/>
      <c r="D9" s="49">
        <v>0.248</v>
      </c>
      <c r="E9" s="20">
        <v>0.25052192066805845</v>
      </c>
      <c r="F9" s="20">
        <v>0.2448210922787194</v>
      </c>
      <c r="G9" s="20">
        <v>0.27017543859649124</v>
      </c>
      <c r="H9" s="20">
        <v>0.30243902439024389</v>
      </c>
      <c r="I9" s="20">
        <v>0.21468926553672316</v>
      </c>
      <c r="J9" s="20">
        <v>0.28387096774193549</v>
      </c>
      <c r="K9" s="20">
        <v>0.14814814814814814</v>
      </c>
      <c r="L9" s="20">
        <v>0.27594936708860762</v>
      </c>
      <c r="M9" s="20">
        <v>0.2689295039164491</v>
      </c>
      <c r="N9" s="20">
        <v>0.16450216450216451</v>
      </c>
      <c r="O9" s="20">
        <v>0.17708333333333334</v>
      </c>
      <c r="P9" s="20">
        <v>8.7136929460580909E-2</v>
      </c>
      <c r="Q9" s="20">
        <v>0.32692307692307693</v>
      </c>
      <c r="R9" s="20">
        <v>0.29844961240310075</v>
      </c>
      <c r="S9" s="20">
        <v>0.40243902439024393</v>
      </c>
      <c r="T9" s="20">
        <v>0.86872586872586877</v>
      </c>
      <c r="U9" s="20">
        <v>0</v>
      </c>
      <c r="V9" s="20">
        <v>8.8235294117647065E-2</v>
      </c>
      <c r="W9" s="20">
        <v>0</v>
      </c>
      <c r="X9" s="20">
        <v>8.1395348837209308E-2</v>
      </c>
      <c r="Y9" s="20">
        <v>0</v>
      </c>
      <c r="Z9" s="20">
        <v>0</v>
      </c>
      <c r="AA9" s="20">
        <v>6.25E-2</v>
      </c>
      <c r="AB9" s="20">
        <v>0.27272727272727271</v>
      </c>
      <c r="AC9" s="20">
        <v>0</v>
      </c>
      <c r="AD9" s="20">
        <v>6.4516129032258063E-2</v>
      </c>
      <c r="AE9" s="20">
        <v>0.62864721485411146</v>
      </c>
      <c r="AF9" s="20">
        <v>6.9364161849710976E-2</v>
      </c>
      <c r="AG9" s="20">
        <v>3.7037037037037035E-2</v>
      </c>
      <c r="AH9" s="20">
        <v>0</v>
      </c>
      <c r="AI9" s="20">
        <v>0.57340720221606645</v>
      </c>
      <c r="AJ9" s="20">
        <v>0.18691588785046728</v>
      </c>
      <c r="AK9" s="20">
        <v>7.6923076923076927E-2</v>
      </c>
      <c r="AL9" s="20">
        <v>2.3640661938534278E-3</v>
      </c>
    </row>
    <row r="10" spans="1:38" ht="19.95" customHeight="1" x14ac:dyDescent="0.35">
      <c r="A10" s="14" t="s">
        <v>5</v>
      </c>
      <c r="B10" s="15">
        <v>190</v>
      </c>
      <c r="C10" s="47">
        <f t="shared" ref="C10:C30" si="0">((B10)/($B$7))</f>
        <v>0.18849206349206349</v>
      </c>
      <c r="D10" s="50"/>
      <c r="E10" s="15">
        <v>80</v>
      </c>
      <c r="F10" s="15">
        <v>110</v>
      </c>
      <c r="G10" s="15">
        <v>39</v>
      </c>
      <c r="H10" s="15">
        <v>34</v>
      </c>
      <c r="I10" s="15">
        <v>55</v>
      </c>
      <c r="J10" s="15">
        <v>32</v>
      </c>
      <c r="K10" s="15">
        <v>29</v>
      </c>
      <c r="L10" s="15">
        <v>68</v>
      </c>
      <c r="M10" s="15">
        <v>89</v>
      </c>
      <c r="N10" s="15">
        <v>33</v>
      </c>
      <c r="O10" s="15">
        <v>45</v>
      </c>
      <c r="P10" s="15">
        <v>60</v>
      </c>
      <c r="Q10" s="15">
        <v>17</v>
      </c>
      <c r="R10" s="15">
        <v>51</v>
      </c>
      <c r="S10" s="15">
        <v>17</v>
      </c>
      <c r="T10" s="15">
        <v>0</v>
      </c>
      <c r="U10" s="15">
        <v>154</v>
      </c>
      <c r="V10" s="15">
        <v>0</v>
      </c>
      <c r="W10" s="15">
        <v>19</v>
      </c>
      <c r="X10" s="15">
        <v>0</v>
      </c>
      <c r="Y10" s="15">
        <v>12</v>
      </c>
      <c r="Z10" s="15">
        <v>0</v>
      </c>
      <c r="AA10" s="15">
        <v>0</v>
      </c>
      <c r="AB10" s="15">
        <v>0</v>
      </c>
      <c r="AC10" s="15">
        <v>2</v>
      </c>
      <c r="AD10" s="15">
        <v>2</v>
      </c>
      <c r="AE10" s="15">
        <v>0</v>
      </c>
      <c r="AF10" s="15">
        <v>0</v>
      </c>
      <c r="AG10" s="15">
        <v>2</v>
      </c>
      <c r="AH10" s="15">
        <v>187</v>
      </c>
      <c r="AI10" s="15">
        <v>12</v>
      </c>
      <c r="AJ10" s="15">
        <v>7</v>
      </c>
      <c r="AK10" s="15">
        <v>4</v>
      </c>
      <c r="AL10" s="15">
        <v>168</v>
      </c>
    </row>
    <row r="11" spans="1:38" ht="19.95" customHeight="1" x14ac:dyDescent="0.35">
      <c r="A11" s="16" t="s">
        <v>145</v>
      </c>
      <c r="B11" s="20">
        <v>0.18849206349206349</v>
      </c>
      <c r="C11" s="47"/>
      <c r="D11" s="49">
        <v>0.192</v>
      </c>
      <c r="E11" s="20">
        <v>0.16701461377870563</v>
      </c>
      <c r="F11" s="20">
        <v>0.2071563088512241</v>
      </c>
      <c r="G11" s="20">
        <v>0.1368421052631579</v>
      </c>
      <c r="H11" s="20">
        <v>0.16585365853658537</v>
      </c>
      <c r="I11" s="20">
        <v>0.31073446327683618</v>
      </c>
      <c r="J11" s="20">
        <v>0.20645161290322581</v>
      </c>
      <c r="K11" s="20">
        <v>0.15343915343915343</v>
      </c>
      <c r="L11" s="20">
        <v>0.17215189873417722</v>
      </c>
      <c r="M11" s="20">
        <v>0.23237597911227154</v>
      </c>
      <c r="N11" s="20">
        <v>0.14285714285714285</v>
      </c>
      <c r="O11" s="20">
        <v>0.234375</v>
      </c>
      <c r="P11" s="20">
        <v>0.24896265560165975</v>
      </c>
      <c r="Q11" s="20">
        <v>0.10897435897435898</v>
      </c>
      <c r="R11" s="20">
        <v>0.19767441860465115</v>
      </c>
      <c r="S11" s="20">
        <v>0.10365853658536585</v>
      </c>
      <c r="T11" s="20">
        <v>0</v>
      </c>
      <c r="U11" s="20">
        <v>0.71962616822429903</v>
      </c>
      <c r="V11" s="20">
        <v>0</v>
      </c>
      <c r="W11" s="20">
        <v>0.15833333333333333</v>
      </c>
      <c r="X11" s="20">
        <v>0</v>
      </c>
      <c r="Y11" s="20">
        <v>0.13793103448275862</v>
      </c>
      <c r="Z11" s="20">
        <v>0</v>
      </c>
      <c r="AA11" s="20">
        <v>0</v>
      </c>
      <c r="AB11" s="20">
        <v>0</v>
      </c>
      <c r="AC11" s="20">
        <v>7.1428571428571425E-2</v>
      </c>
      <c r="AD11" s="20">
        <v>6.4516129032258063E-2</v>
      </c>
      <c r="AE11" s="20">
        <v>0</v>
      </c>
      <c r="AF11" s="20">
        <v>0</v>
      </c>
      <c r="AG11" s="20">
        <v>7.407407407407407E-2</v>
      </c>
      <c r="AH11" s="20">
        <v>0.43287037037037035</v>
      </c>
      <c r="AI11" s="20">
        <v>3.3240997229916899E-2</v>
      </c>
      <c r="AJ11" s="20">
        <v>3.2710280373831772E-2</v>
      </c>
      <c r="AK11" s="20">
        <v>0.30769230769230771</v>
      </c>
      <c r="AL11" s="20">
        <v>0.3971631205673759</v>
      </c>
    </row>
    <row r="12" spans="1:38" ht="19.95" customHeight="1" x14ac:dyDescent="0.35">
      <c r="A12" s="14" t="s">
        <v>7</v>
      </c>
      <c r="B12" s="15">
        <v>135</v>
      </c>
      <c r="C12" s="47">
        <f t="shared" si="0"/>
        <v>0.13392857142857142</v>
      </c>
      <c r="D12" s="50"/>
      <c r="E12" s="15">
        <v>68</v>
      </c>
      <c r="F12" s="15">
        <v>67</v>
      </c>
      <c r="G12" s="15">
        <v>28</v>
      </c>
      <c r="H12" s="15">
        <v>27</v>
      </c>
      <c r="I12" s="15">
        <v>24</v>
      </c>
      <c r="J12" s="15">
        <v>24</v>
      </c>
      <c r="K12" s="15">
        <v>33</v>
      </c>
      <c r="L12" s="15">
        <v>52</v>
      </c>
      <c r="M12" s="15">
        <v>48</v>
      </c>
      <c r="N12" s="15">
        <v>34</v>
      </c>
      <c r="O12" s="15">
        <v>16</v>
      </c>
      <c r="P12" s="15">
        <v>50</v>
      </c>
      <c r="Q12" s="15">
        <v>16</v>
      </c>
      <c r="R12" s="15">
        <v>39</v>
      </c>
      <c r="S12" s="15">
        <v>13</v>
      </c>
      <c r="T12" s="15">
        <v>0</v>
      </c>
      <c r="U12" s="15">
        <v>30</v>
      </c>
      <c r="V12" s="15">
        <v>6</v>
      </c>
      <c r="W12" s="15">
        <v>92</v>
      </c>
      <c r="X12" s="15">
        <v>2</v>
      </c>
      <c r="Y12" s="15">
        <v>3</v>
      </c>
      <c r="Z12" s="15">
        <v>0</v>
      </c>
      <c r="AA12" s="15">
        <v>0</v>
      </c>
      <c r="AB12" s="15">
        <v>0</v>
      </c>
      <c r="AC12" s="15">
        <v>0</v>
      </c>
      <c r="AD12" s="15">
        <v>3</v>
      </c>
      <c r="AE12" s="15">
        <v>3</v>
      </c>
      <c r="AF12" s="15">
        <v>6</v>
      </c>
      <c r="AG12" s="15">
        <v>2</v>
      </c>
      <c r="AH12" s="15">
        <v>124</v>
      </c>
      <c r="AI12" s="15">
        <v>4</v>
      </c>
      <c r="AJ12" s="15">
        <v>22</v>
      </c>
      <c r="AK12" s="15">
        <v>1</v>
      </c>
      <c r="AL12" s="15">
        <v>108</v>
      </c>
    </row>
    <row r="13" spans="1:38" ht="19.95" customHeight="1" x14ac:dyDescent="0.35">
      <c r="A13" s="16" t="s">
        <v>169</v>
      </c>
      <c r="B13" s="20">
        <v>0.13392857142857142</v>
      </c>
      <c r="C13" s="47"/>
      <c r="D13" s="49">
        <v>0.13100000000000001</v>
      </c>
      <c r="E13" s="20">
        <v>0.14196242171189979</v>
      </c>
      <c r="F13" s="20">
        <v>0.12617702448210924</v>
      </c>
      <c r="G13" s="20">
        <v>9.8245614035087719E-2</v>
      </c>
      <c r="H13" s="20">
        <v>0.13170731707317074</v>
      </c>
      <c r="I13" s="20">
        <v>0.13559322033898305</v>
      </c>
      <c r="J13" s="20">
        <v>0.15483870967741936</v>
      </c>
      <c r="K13" s="20">
        <v>0.17460317460317459</v>
      </c>
      <c r="L13" s="20">
        <v>0.131645569620263</v>
      </c>
      <c r="M13" s="20">
        <v>0.12532637075718014</v>
      </c>
      <c r="N13" s="20">
        <v>0.1471861471861472</v>
      </c>
      <c r="O13" s="20">
        <v>8.3333333333333329E-2</v>
      </c>
      <c r="P13" s="20">
        <v>0.2074688796680498</v>
      </c>
      <c r="Q13" s="20">
        <v>0.10256410256410256</v>
      </c>
      <c r="R13" s="20">
        <v>0.15116279069767441</v>
      </c>
      <c r="S13" s="20">
        <v>7.926829268292683E-2</v>
      </c>
      <c r="T13" s="20">
        <v>0</v>
      </c>
      <c r="U13" s="20">
        <v>0.14018691588785046</v>
      </c>
      <c r="V13" s="20">
        <v>4.4117647058823532E-2</v>
      </c>
      <c r="W13" s="20">
        <v>0.76666666666666672</v>
      </c>
      <c r="X13" s="20">
        <v>2.3255813953488372E-2</v>
      </c>
      <c r="Y13" s="20">
        <v>3.4482758620689655E-2</v>
      </c>
      <c r="Z13" s="20">
        <v>0</v>
      </c>
      <c r="AA13" s="20">
        <v>0</v>
      </c>
      <c r="AB13" s="20">
        <v>0</v>
      </c>
      <c r="AC13" s="20">
        <v>0</v>
      </c>
      <c r="AD13" s="20">
        <v>9.6774193548387094E-2</v>
      </c>
      <c r="AE13" s="20">
        <v>7.9575596816976128E-3</v>
      </c>
      <c r="AF13" s="20">
        <v>3.4682080924855488E-2</v>
      </c>
      <c r="AG13" s="20">
        <v>7.407407407407407E-2</v>
      </c>
      <c r="AH13" s="20">
        <v>0.28703703703703703</v>
      </c>
      <c r="AI13" s="20">
        <v>1.1080332409972299E-2</v>
      </c>
      <c r="AJ13" s="20">
        <v>0.10280373831775701</v>
      </c>
      <c r="AK13" s="20">
        <v>7.6923076923076927E-2</v>
      </c>
      <c r="AL13" s="20">
        <v>0.25531914893617019</v>
      </c>
    </row>
    <row r="14" spans="1:38" ht="19.95" customHeight="1" x14ac:dyDescent="0.35">
      <c r="A14" s="14" t="s">
        <v>8</v>
      </c>
      <c r="B14" s="15">
        <v>111</v>
      </c>
      <c r="C14" s="47">
        <f t="shared" si="0"/>
        <v>0.11011904761904762</v>
      </c>
      <c r="D14" s="50"/>
      <c r="E14" s="15">
        <v>59</v>
      </c>
      <c r="F14" s="15">
        <v>53</v>
      </c>
      <c r="G14" s="15">
        <v>39</v>
      </c>
      <c r="H14" s="15">
        <v>21</v>
      </c>
      <c r="I14" s="15">
        <v>11</v>
      </c>
      <c r="J14" s="15">
        <v>12</v>
      </c>
      <c r="K14" s="15">
        <v>28</v>
      </c>
      <c r="L14" s="15">
        <v>50</v>
      </c>
      <c r="M14" s="15">
        <v>32</v>
      </c>
      <c r="N14" s="15">
        <v>30</v>
      </c>
      <c r="O14" s="15">
        <v>36</v>
      </c>
      <c r="P14" s="15">
        <v>6</v>
      </c>
      <c r="Q14" s="15">
        <v>11</v>
      </c>
      <c r="R14" s="15">
        <v>30</v>
      </c>
      <c r="S14" s="15">
        <v>29</v>
      </c>
      <c r="T14" s="15">
        <v>24</v>
      </c>
      <c r="U14" s="15">
        <v>0</v>
      </c>
      <c r="V14" s="15">
        <v>11</v>
      </c>
      <c r="W14" s="15">
        <v>0</v>
      </c>
      <c r="X14" s="15">
        <v>73</v>
      </c>
      <c r="Y14" s="15">
        <v>0</v>
      </c>
      <c r="Z14" s="15">
        <v>1</v>
      </c>
      <c r="AA14" s="15">
        <v>1</v>
      </c>
      <c r="AB14" s="15">
        <v>0</v>
      </c>
      <c r="AC14" s="15">
        <v>0</v>
      </c>
      <c r="AD14" s="15">
        <v>1</v>
      </c>
      <c r="AE14" s="15">
        <v>100</v>
      </c>
      <c r="AF14" s="15">
        <v>11</v>
      </c>
      <c r="AG14" s="15">
        <v>1</v>
      </c>
      <c r="AH14" s="15">
        <v>0</v>
      </c>
      <c r="AI14" s="15">
        <v>81</v>
      </c>
      <c r="AJ14" s="15">
        <v>22</v>
      </c>
      <c r="AK14" s="15">
        <v>2</v>
      </c>
      <c r="AL14" s="15">
        <v>7</v>
      </c>
    </row>
    <row r="15" spans="1:38" ht="19.95" customHeight="1" x14ac:dyDescent="0.35">
      <c r="A15" s="16" t="s">
        <v>183</v>
      </c>
      <c r="B15" s="20">
        <v>0.11011904761904762</v>
      </c>
      <c r="C15" s="47"/>
      <c r="D15" s="49">
        <v>0.111</v>
      </c>
      <c r="E15" s="20">
        <v>0.12317327766179541</v>
      </c>
      <c r="F15" s="20">
        <v>9.9811676082862524E-2</v>
      </c>
      <c r="G15" s="20">
        <v>0.1368421052631579</v>
      </c>
      <c r="H15" s="20">
        <v>0.1024390243902439</v>
      </c>
      <c r="I15" s="20">
        <v>6.2146892655367235E-2</v>
      </c>
      <c r="J15" s="20">
        <v>7.7419354838709681E-2</v>
      </c>
      <c r="K15" s="20">
        <v>0.14814814814814814</v>
      </c>
      <c r="L15" s="20">
        <v>0.12658227848101267</v>
      </c>
      <c r="M15" s="20">
        <v>8.3550913838120106E-2</v>
      </c>
      <c r="N15" s="20">
        <v>0.12987012987012986</v>
      </c>
      <c r="O15" s="20">
        <v>0.1875</v>
      </c>
      <c r="P15" s="20">
        <v>2.4896265560165973E-2</v>
      </c>
      <c r="Q15" s="20">
        <v>7.0512820512820512E-2</v>
      </c>
      <c r="R15" s="20">
        <v>0.11627906976744186</v>
      </c>
      <c r="S15" s="20">
        <v>0.17682926829268292</v>
      </c>
      <c r="T15" s="20">
        <v>9.2664092664092659E-2</v>
      </c>
      <c r="U15" s="20">
        <v>0</v>
      </c>
      <c r="V15" s="20">
        <v>8.0882352941176475E-2</v>
      </c>
      <c r="W15" s="20">
        <v>0</v>
      </c>
      <c r="X15" s="20">
        <v>0.84883720930232553</v>
      </c>
      <c r="Y15" s="20">
        <v>0</v>
      </c>
      <c r="Z15" s="20">
        <v>4.3478260869565216E-2</v>
      </c>
      <c r="AA15" s="20">
        <v>6.25E-2</v>
      </c>
      <c r="AB15" s="20">
        <v>0</v>
      </c>
      <c r="AC15" s="20">
        <v>0</v>
      </c>
      <c r="AD15" s="20">
        <v>3.2258064516129031E-2</v>
      </c>
      <c r="AE15" s="20">
        <v>0.26525198938992045</v>
      </c>
      <c r="AF15" s="20">
        <v>6.358381502890173E-2</v>
      </c>
      <c r="AG15" s="20">
        <v>3.7037037037037035E-2</v>
      </c>
      <c r="AH15" s="20">
        <v>0</v>
      </c>
      <c r="AI15" s="20">
        <v>0.22437673130193905</v>
      </c>
      <c r="AJ15" s="20">
        <v>0.10280373831775701</v>
      </c>
      <c r="AK15" s="20">
        <v>0.15384615384615385</v>
      </c>
      <c r="AL15" s="20">
        <v>1.6548463356973995E-2</v>
      </c>
    </row>
    <row r="16" spans="1:38" ht="19.95" customHeight="1" x14ac:dyDescent="0.35">
      <c r="A16" s="14" t="s">
        <v>186</v>
      </c>
      <c r="B16" s="15">
        <v>110</v>
      </c>
      <c r="C16" s="47">
        <f t="shared" si="0"/>
        <v>0.10912698412698413</v>
      </c>
      <c r="D16" s="50"/>
      <c r="E16" s="15">
        <v>60</v>
      </c>
      <c r="F16" s="15">
        <v>50</v>
      </c>
      <c r="G16" s="15">
        <v>37</v>
      </c>
      <c r="H16" s="15">
        <v>25</v>
      </c>
      <c r="I16" s="15">
        <v>11</v>
      </c>
      <c r="J16" s="15">
        <v>12</v>
      </c>
      <c r="K16" s="15">
        <v>25</v>
      </c>
      <c r="L16" s="15">
        <v>50</v>
      </c>
      <c r="M16" s="15">
        <v>25</v>
      </c>
      <c r="N16" s="15">
        <v>35</v>
      </c>
      <c r="O16" s="15">
        <v>20</v>
      </c>
      <c r="P16" s="15">
        <v>40</v>
      </c>
      <c r="Q16" s="15">
        <v>25</v>
      </c>
      <c r="R16" s="15">
        <v>20</v>
      </c>
      <c r="S16" s="15">
        <v>6</v>
      </c>
      <c r="T16" s="15">
        <v>0</v>
      </c>
      <c r="U16" s="15">
        <v>0</v>
      </c>
      <c r="V16" s="15">
        <v>90</v>
      </c>
      <c r="W16" s="15">
        <v>2</v>
      </c>
      <c r="X16" s="15">
        <v>3</v>
      </c>
      <c r="Y16" s="15">
        <v>0</v>
      </c>
      <c r="Z16" s="15">
        <v>1</v>
      </c>
      <c r="AA16" s="15">
        <v>0</v>
      </c>
      <c r="AB16" s="15">
        <v>0</v>
      </c>
      <c r="AC16" s="15">
        <v>7</v>
      </c>
      <c r="AD16" s="15">
        <v>7</v>
      </c>
      <c r="AE16" s="15">
        <v>3</v>
      </c>
      <c r="AF16" s="15">
        <v>100</v>
      </c>
      <c r="AG16" s="15">
        <v>4</v>
      </c>
      <c r="AH16" s="15">
        <v>3</v>
      </c>
      <c r="AI16" s="15">
        <v>21</v>
      </c>
      <c r="AJ16" s="15">
        <v>65</v>
      </c>
      <c r="AK16" s="15">
        <v>2</v>
      </c>
      <c r="AL16" s="15">
        <v>22</v>
      </c>
    </row>
    <row r="17" spans="1:38" ht="19.95" customHeight="1" x14ac:dyDescent="0.35">
      <c r="A17" s="16" t="s">
        <v>191</v>
      </c>
      <c r="B17" s="20">
        <v>0.10912698412698413</v>
      </c>
      <c r="C17" s="47"/>
      <c r="D17" s="49">
        <v>0.107</v>
      </c>
      <c r="E17" s="20">
        <v>0.12526096033402923</v>
      </c>
      <c r="F17" s="20">
        <v>9.4161958568738227E-2</v>
      </c>
      <c r="G17" s="20">
        <v>0.12982456140350876</v>
      </c>
      <c r="H17" s="20">
        <v>0.12195121951219512</v>
      </c>
      <c r="I17" s="20">
        <v>6.2146892655367235E-2</v>
      </c>
      <c r="J17" s="20">
        <v>7.7419354838709681E-2</v>
      </c>
      <c r="K17" s="20">
        <v>0.13227513227513227</v>
      </c>
      <c r="L17" s="20">
        <v>0.12658227848101267</v>
      </c>
      <c r="M17" s="20">
        <v>6.5274151436031339E-2</v>
      </c>
      <c r="N17" s="20">
        <v>0.15151515151515152</v>
      </c>
      <c r="O17" s="20">
        <v>0.10416666666666667</v>
      </c>
      <c r="P17" s="20">
        <v>0.16597510373443983</v>
      </c>
      <c r="Q17" s="20">
        <v>0.16025641025641027</v>
      </c>
      <c r="R17" s="20">
        <v>7.7519379844961239E-2</v>
      </c>
      <c r="S17" s="20">
        <v>3.6585365853658534E-2</v>
      </c>
      <c r="T17" s="20">
        <v>0</v>
      </c>
      <c r="U17" s="20">
        <v>0</v>
      </c>
      <c r="V17" s="20">
        <v>0.66176470588235292</v>
      </c>
      <c r="W17" s="20">
        <v>1.6666666666666666E-2</v>
      </c>
      <c r="X17" s="20">
        <v>3.4883720930232558E-2</v>
      </c>
      <c r="Y17" s="20">
        <v>0</v>
      </c>
      <c r="Z17" s="20">
        <v>4.3478260869565216E-2</v>
      </c>
      <c r="AA17" s="20">
        <v>0</v>
      </c>
      <c r="AB17" s="20">
        <v>0</v>
      </c>
      <c r="AC17" s="20">
        <v>0.25</v>
      </c>
      <c r="AD17" s="20">
        <v>0.22580645161290322</v>
      </c>
      <c r="AE17" s="20">
        <v>7.9575596816976128E-3</v>
      </c>
      <c r="AF17" s="20">
        <v>0.5780346820809249</v>
      </c>
      <c r="AG17" s="20">
        <v>0.14814814814814814</v>
      </c>
      <c r="AH17" s="20">
        <v>6.9444444444444441E-3</v>
      </c>
      <c r="AI17" s="20">
        <v>5.817174515235457E-2</v>
      </c>
      <c r="AJ17" s="20">
        <v>0.30373831775700932</v>
      </c>
      <c r="AK17" s="20">
        <v>0.15384615384615385</v>
      </c>
      <c r="AL17" s="20">
        <v>5.2009456264775412E-2</v>
      </c>
    </row>
    <row r="18" spans="1:38" ht="19.95" customHeight="1" x14ac:dyDescent="0.35">
      <c r="A18" s="14" t="s">
        <v>9</v>
      </c>
      <c r="B18" s="15">
        <v>105</v>
      </c>
      <c r="C18" s="47">
        <f t="shared" si="0"/>
        <v>0.10416666666666667</v>
      </c>
      <c r="D18" s="50"/>
      <c r="E18" s="15">
        <v>36</v>
      </c>
      <c r="F18" s="15">
        <v>70</v>
      </c>
      <c r="G18" s="15">
        <v>20</v>
      </c>
      <c r="H18" s="15">
        <v>14</v>
      </c>
      <c r="I18" s="15">
        <v>21</v>
      </c>
      <c r="J18" s="15">
        <v>27</v>
      </c>
      <c r="K18" s="15">
        <v>24</v>
      </c>
      <c r="L18" s="15">
        <v>29</v>
      </c>
      <c r="M18" s="15">
        <v>51</v>
      </c>
      <c r="N18" s="15">
        <v>26</v>
      </c>
      <c r="O18" s="15">
        <v>11</v>
      </c>
      <c r="P18" s="15">
        <v>30</v>
      </c>
      <c r="Q18" s="15">
        <v>25</v>
      </c>
      <c r="R18" s="15">
        <v>26</v>
      </c>
      <c r="S18" s="15">
        <v>14</v>
      </c>
      <c r="T18" s="15">
        <v>0</v>
      </c>
      <c r="U18" s="15">
        <v>28</v>
      </c>
      <c r="V18" s="15">
        <v>0</v>
      </c>
      <c r="W18" s="15">
        <v>3</v>
      </c>
      <c r="X18" s="15">
        <v>0</v>
      </c>
      <c r="Y18" s="15">
        <v>68</v>
      </c>
      <c r="Z18" s="15">
        <v>0</v>
      </c>
      <c r="AA18" s="15">
        <v>0</v>
      </c>
      <c r="AB18" s="15">
        <v>0</v>
      </c>
      <c r="AC18" s="15">
        <v>5</v>
      </c>
      <c r="AD18" s="15">
        <v>2</v>
      </c>
      <c r="AE18" s="15">
        <v>0</v>
      </c>
      <c r="AF18" s="15">
        <v>0</v>
      </c>
      <c r="AG18" s="15">
        <v>3</v>
      </c>
      <c r="AH18" s="15">
        <v>102</v>
      </c>
      <c r="AI18" s="15">
        <v>2</v>
      </c>
      <c r="AJ18" s="15">
        <v>6</v>
      </c>
      <c r="AK18" s="15">
        <v>1</v>
      </c>
      <c r="AL18" s="15">
        <v>96</v>
      </c>
    </row>
    <row r="19" spans="1:38" ht="19.95" customHeight="1" x14ac:dyDescent="0.35">
      <c r="A19" s="48" t="s">
        <v>626</v>
      </c>
      <c r="B19" s="20">
        <v>0.10416666666666667</v>
      </c>
      <c r="C19" s="47"/>
      <c r="D19" s="49">
        <v>0.107</v>
      </c>
      <c r="E19" s="20">
        <v>7.5156576200417533E-2</v>
      </c>
      <c r="F19" s="20">
        <v>0.13182674199623351</v>
      </c>
      <c r="G19" s="20">
        <v>7.0175438596491224E-2</v>
      </c>
      <c r="H19" s="20">
        <v>6.8292682926829273E-2</v>
      </c>
      <c r="I19" s="20">
        <v>0.11864406779661017</v>
      </c>
      <c r="J19" s="20">
        <v>0.17419354838709677</v>
      </c>
      <c r="K19" s="20">
        <v>0.12698412698412698</v>
      </c>
      <c r="L19" s="20">
        <v>7.3417721518987344E-2</v>
      </c>
      <c r="M19" s="20">
        <v>0.13315926892950392</v>
      </c>
      <c r="N19" s="20">
        <v>0.11255411255411256</v>
      </c>
      <c r="O19" s="20">
        <v>5.7291666666666664E-2</v>
      </c>
      <c r="P19" s="20">
        <v>0.12448132780082988</v>
      </c>
      <c r="Q19" s="20">
        <v>0.16025641025641027</v>
      </c>
      <c r="R19" s="20">
        <v>0.10077519379844961</v>
      </c>
      <c r="S19" s="20">
        <v>8.5365853658536592E-2</v>
      </c>
      <c r="T19" s="20">
        <v>0</v>
      </c>
      <c r="U19" s="20">
        <v>0.13084112149532709</v>
      </c>
      <c r="V19" s="20">
        <v>0</v>
      </c>
      <c r="W19" s="20">
        <v>2.5000000000000001E-2</v>
      </c>
      <c r="X19" s="20">
        <v>0</v>
      </c>
      <c r="Y19" s="20">
        <v>0.7816091954022989</v>
      </c>
      <c r="Z19" s="20">
        <v>0</v>
      </c>
      <c r="AA19" s="20">
        <v>0</v>
      </c>
      <c r="AB19" s="20">
        <v>0</v>
      </c>
      <c r="AC19" s="20">
        <v>0.17857142857142858</v>
      </c>
      <c r="AD19" s="20">
        <v>6.4516129032258063E-2</v>
      </c>
      <c r="AE19" s="20">
        <v>0</v>
      </c>
      <c r="AF19" s="20">
        <v>0</v>
      </c>
      <c r="AG19" s="20">
        <v>0.1111111111111111</v>
      </c>
      <c r="AH19" s="20">
        <v>0.2361111111111111</v>
      </c>
      <c r="AI19" s="20">
        <v>5.5401662049861496E-3</v>
      </c>
      <c r="AJ19" s="20">
        <v>2.8037383177570093E-2</v>
      </c>
      <c r="AK19" s="20">
        <v>7.6923076923076927E-2</v>
      </c>
      <c r="AL19" s="20">
        <v>0.22695035460992907</v>
      </c>
    </row>
    <row r="20" spans="1:38" ht="19.95" customHeight="1" x14ac:dyDescent="0.35">
      <c r="A20" s="14" t="s">
        <v>203</v>
      </c>
      <c r="B20" s="15">
        <v>46</v>
      </c>
      <c r="C20" s="47">
        <f t="shared" si="0"/>
        <v>4.5634920634920632E-2</v>
      </c>
      <c r="D20" s="50"/>
      <c r="E20" s="15">
        <v>26</v>
      </c>
      <c r="F20" s="15">
        <v>19</v>
      </c>
      <c r="G20" s="15">
        <v>27</v>
      </c>
      <c r="H20" s="15">
        <v>11</v>
      </c>
      <c r="I20" s="15">
        <v>3</v>
      </c>
      <c r="J20" s="15">
        <v>1</v>
      </c>
      <c r="K20" s="15">
        <v>4</v>
      </c>
      <c r="L20" s="15">
        <v>17</v>
      </c>
      <c r="M20" s="15">
        <v>14</v>
      </c>
      <c r="N20" s="15">
        <v>14</v>
      </c>
      <c r="O20" s="15">
        <v>18</v>
      </c>
      <c r="P20" s="15">
        <v>19</v>
      </c>
      <c r="Q20" s="15">
        <v>2</v>
      </c>
      <c r="R20" s="15">
        <v>6</v>
      </c>
      <c r="S20" s="15">
        <v>1</v>
      </c>
      <c r="T20" s="15">
        <v>0</v>
      </c>
      <c r="U20" s="15">
        <v>2</v>
      </c>
      <c r="V20" s="15">
        <v>15</v>
      </c>
      <c r="W20" s="15">
        <v>0</v>
      </c>
      <c r="X20" s="15">
        <v>0</v>
      </c>
      <c r="Y20" s="15">
        <v>0</v>
      </c>
      <c r="Z20" s="15">
        <v>21</v>
      </c>
      <c r="AA20" s="15">
        <v>0</v>
      </c>
      <c r="AB20" s="15">
        <v>1</v>
      </c>
      <c r="AC20" s="15">
        <v>0</v>
      </c>
      <c r="AD20" s="15">
        <v>7</v>
      </c>
      <c r="AE20" s="15">
        <v>2</v>
      </c>
      <c r="AF20" s="15">
        <v>34</v>
      </c>
      <c r="AG20" s="15">
        <v>8</v>
      </c>
      <c r="AH20" s="15">
        <v>2</v>
      </c>
      <c r="AI20" s="15">
        <v>1</v>
      </c>
      <c r="AJ20" s="15">
        <v>39</v>
      </c>
      <c r="AK20" s="15">
        <v>1</v>
      </c>
      <c r="AL20" s="15">
        <v>5</v>
      </c>
    </row>
    <row r="21" spans="1:38" ht="19.95" customHeight="1" x14ac:dyDescent="0.35">
      <c r="A21" s="48" t="s">
        <v>627</v>
      </c>
      <c r="B21" s="20">
        <v>4.5634920634920632E-2</v>
      </c>
      <c r="C21" s="47"/>
      <c r="D21" s="49">
        <v>4.2999999999999997E-2</v>
      </c>
      <c r="E21" s="20">
        <v>5.4279749478079335E-2</v>
      </c>
      <c r="F21" s="20">
        <v>3.5781544256120526E-2</v>
      </c>
      <c r="G21" s="20">
        <v>9.4736842105263161E-2</v>
      </c>
      <c r="H21" s="20">
        <v>5.3658536585365853E-2</v>
      </c>
      <c r="I21" s="20">
        <v>1.6949152542372881E-2</v>
      </c>
      <c r="J21" s="20">
        <v>6.4516129032258064E-3</v>
      </c>
      <c r="K21" s="20">
        <v>2.1164021164021163E-2</v>
      </c>
      <c r="L21" s="20">
        <v>4.3037974683544304E-2</v>
      </c>
      <c r="M21" s="20">
        <v>3.6553524804177548E-2</v>
      </c>
      <c r="N21" s="20">
        <v>6.0606060606060608E-2</v>
      </c>
      <c r="O21" s="20">
        <v>9.375E-2</v>
      </c>
      <c r="P21" s="20">
        <v>7.8838174273858919E-2</v>
      </c>
      <c r="Q21" s="20">
        <v>1.282051282051282E-2</v>
      </c>
      <c r="R21" s="20">
        <v>2.3255813953488372E-2</v>
      </c>
      <c r="S21" s="20">
        <v>6.0975609756097563E-3</v>
      </c>
      <c r="T21" s="20">
        <v>0</v>
      </c>
      <c r="U21" s="20">
        <v>9.3457943925233638E-3</v>
      </c>
      <c r="V21" s="20">
        <v>0.11029411764705882</v>
      </c>
      <c r="W21" s="20">
        <v>0</v>
      </c>
      <c r="X21" s="20">
        <v>0</v>
      </c>
      <c r="Y21" s="20">
        <v>0</v>
      </c>
      <c r="Z21" s="20">
        <v>0.91304347826086951</v>
      </c>
      <c r="AA21" s="20">
        <v>0</v>
      </c>
      <c r="AB21" s="20">
        <v>9.0909090909090912E-2</v>
      </c>
      <c r="AC21" s="20">
        <v>0</v>
      </c>
      <c r="AD21" s="20">
        <v>0.22580645161290322</v>
      </c>
      <c r="AE21" s="20">
        <v>5.3050397877984082E-3</v>
      </c>
      <c r="AF21" s="20">
        <v>0.19653179190751446</v>
      </c>
      <c r="AG21" s="20">
        <v>0.29629629629629628</v>
      </c>
      <c r="AH21" s="20">
        <v>4.6296296296296294E-3</v>
      </c>
      <c r="AI21" s="20">
        <v>2.7700831024930748E-3</v>
      </c>
      <c r="AJ21" s="20">
        <v>0.1822429906542056</v>
      </c>
      <c r="AK21" s="20">
        <v>7.6923076923076927E-2</v>
      </c>
      <c r="AL21" s="20">
        <v>1.1820330969267139E-2</v>
      </c>
    </row>
    <row r="22" spans="1:38" ht="19.95" customHeight="1" x14ac:dyDescent="0.35">
      <c r="A22" s="14" t="s">
        <v>212</v>
      </c>
      <c r="B22" s="15">
        <v>23</v>
      </c>
      <c r="C22" s="47">
        <f t="shared" si="0"/>
        <v>2.2817460317460316E-2</v>
      </c>
      <c r="D22" s="50"/>
      <c r="E22" s="15">
        <v>2</v>
      </c>
      <c r="F22" s="15">
        <v>21</v>
      </c>
      <c r="G22" s="15">
        <v>16</v>
      </c>
      <c r="H22" s="15">
        <v>2</v>
      </c>
      <c r="I22" s="15">
        <v>3</v>
      </c>
      <c r="J22" s="15">
        <v>1</v>
      </c>
      <c r="K22" s="15">
        <v>2</v>
      </c>
      <c r="L22" s="15">
        <v>8</v>
      </c>
      <c r="M22" s="15">
        <v>12</v>
      </c>
      <c r="N22" s="15">
        <v>3</v>
      </c>
      <c r="O22" s="15">
        <v>6</v>
      </c>
      <c r="P22" s="15">
        <v>1</v>
      </c>
      <c r="Q22" s="15">
        <v>2</v>
      </c>
      <c r="R22" s="15">
        <v>6</v>
      </c>
      <c r="S22" s="15">
        <v>8</v>
      </c>
      <c r="T22" s="15">
        <v>7</v>
      </c>
      <c r="U22" s="15">
        <v>0</v>
      </c>
      <c r="V22" s="15">
        <v>1</v>
      </c>
      <c r="W22" s="15">
        <v>0</v>
      </c>
      <c r="X22" s="15">
        <v>1</v>
      </c>
      <c r="Y22" s="15">
        <v>0</v>
      </c>
      <c r="Z22" s="15">
        <v>0</v>
      </c>
      <c r="AA22" s="15">
        <v>14</v>
      </c>
      <c r="AB22" s="15">
        <v>0</v>
      </c>
      <c r="AC22" s="15">
        <v>0</v>
      </c>
      <c r="AD22" s="15">
        <v>0</v>
      </c>
      <c r="AE22" s="15">
        <v>22</v>
      </c>
      <c r="AF22" s="15">
        <v>1</v>
      </c>
      <c r="AG22" s="15">
        <v>0</v>
      </c>
      <c r="AH22" s="15">
        <v>0</v>
      </c>
      <c r="AI22" s="15">
        <v>22</v>
      </c>
      <c r="AJ22" s="15">
        <v>0</v>
      </c>
      <c r="AK22" s="15">
        <v>1</v>
      </c>
      <c r="AL22" s="15">
        <v>1</v>
      </c>
    </row>
    <row r="23" spans="1:38" ht="19.95" customHeight="1" x14ac:dyDescent="0.35">
      <c r="A23" s="16" t="s">
        <v>213</v>
      </c>
      <c r="B23" s="20">
        <v>2.2817460317460316E-2</v>
      </c>
      <c r="C23" s="47"/>
      <c r="D23" s="49">
        <v>2.1000000000000001E-2</v>
      </c>
      <c r="E23" s="20">
        <v>4.1753653444676405E-3</v>
      </c>
      <c r="F23" s="20">
        <v>3.954802259887006E-2</v>
      </c>
      <c r="G23" s="20">
        <v>5.6140350877192984E-2</v>
      </c>
      <c r="H23" s="20">
        <v>9.7560975609756097E-3</v>
      </c>
      <c r="I23" s="20">
        <v>1.6949152542372881E-2</v>
      </c>
      <c r="J23" s="20">
        <v>6.4516129032258064E-3</v>
      </c>
      <c r="K23" s="20">
        <v>1.0582010582010581E-2</v>
      </c>
      <c r="L23" s="20">
        <v>2.0253164556962026E-2</v>
      </c>
      <c r="M23" s="20">
        <v>3.1331592689295036E-2</v>
      </c>
      <c r="N23" s="20">
        <v>1.2987012987012988E-2</v>
      </c>
      <c r="O23" s="20">
        <v>3.125E-2</v>
      </c>
      <c r="P23" s="20">
        <v>4.1493775933609959E-3</v>
      </c>
      <c r="Q23" s="20">
        <v>1.282051282051282E-2</v>
      </c>
      <c r="R23" s="20">
        <v>2.3255813953488372E-2</v>
      </c>
      <c r="S23" s="20">
        <v>4.878048780487805E-2</v>
      </c>
      <c r="T23" s="20">
        <v>2.7027027027027029E-2</v>
      </c>
      <c r="U23" s="20">
        <v>0</v>
      </c>
      <c r="V23" s="20">
        <v>7.3529411764705881E-3</v>
      </c>
      <c r="W23" s="20">
        <v>0</v>
      </c>
      <c r="X23" s="20">
        <v>1.1627906976744186E-2</v>
      </c>
      <c r="Y23" s="20">
        <v>0</v>
      </c>
      <c r="Z23" s="20">
        <v>0</v>
      </c>
      <c r="AA23" s="20">
        <v>0.875</v>
      </c>
      <c r="AB23" s="20">
        <v>0</v>
      </c>
      <c r="AC23" s="20">
        <v>0</v>
      </c>
      <c r="AD23" s="20">
        <v>0</v>
      </c>
      <c r="AE23" s="20">
        <v>5.8355437665782495E-2</v>
      </c>
      <c r="AF23" s="20">
        <v>5.7803468208092483E-3</v>
      </c>
      <c r="AG23" s="20">
        <v>0</v>
      </c>
      <c r="AH23" s="20">
        <v>0</v>
      </c>
      <c r="AI23" s="20">
        <v>6.0941828254847646E-2</v>
      </c>
      <c r="AJ23" s="20">
        <v>0</v>
      </c>
      <c r="AK23" s="20">
        <v>7.6923076923076927E-2</v>
      </c>
      <c r="AL23" s="20">
        <v>2.3640661938534278E-3</v>
      </c>
    </row>
    <row r="24" spans="1:38" ht="19.95" customHeight="1" x14ac:dyDescent="0.35">
      <c r="A24" s="14" t="s">
        <v>217</v>
      </c>
      <c r="B24" s="15">
        <v>15</v>
      </c>
      <c r="C24" s="47">
        <f t="shared" si="0"/>
        <v>1.488095238095238E-2</v>
      </c>
      <c r="D24" s="50"/>
      <c r="E24" s="15">
        <v>10</v>
      </c>
      <c r="F24" s="15">
        <v>5</v>
      </c>
      <c r="G24" s="15">
        <v>0</v>
      </c>
      <c r="H24" s="15">
        <v>0</v>
      </c>
      <c r="I24" s="15">
        <v>6</v>
      </c>
      <c r="J24" s="15">
        <v>0</v>
      </c>
      <c r="K24" s="15">
        <v>9</v>
      </c>
      <c r="L24" s="15">
        <v>0</v>
      </c>
      <c r="M24" s="15">
        <v>6</v>
      </c>
      <c r="N24" s="15">
        <v>9</v>
      </c>
      <c r="O24" s="15">
        <v>2</v>
      </c>
      <c r="P24" s="15">
        <v>13</v>
      </c>
      <c r="Q24" s="15">
        <v>0</v>
      </c>
      <c r="R24" s="15">
        <v>0</v>
      </c>
      <c r="S24" s="15">
        <v>0</v>
      </c>
      <c r="T24" s="15">
        <v>0</v>
      </c>
      <c r="U24" s="15">
        <v>0</v>
      </c>
      <c r="V24" s="15">
        <v>0</v>
      </c>
      <c r="W24" s="15">
        <v>3</v>
      </c>
      <c r="X24" s="15">
        <v>0</v>
      </c>
      <c r="Y24" s="15">
        <v>0</v>
      </c>
      <c r="Z24" s="15">
        <v>0</v>
      </c>
      <c r="AA24" s="15">
        <v>0</v>
      </c>
      <c r="AB24" s="15">
        <v>0</v>
      </c>
      <c r="AC24" s="15">
        <v>7</v>
      </c>
      <c r="AD24" s="15">
        <v>6</v>
      </c>
      <c r="AE24" s="15">
        <v>0</v>
      </c>
      <c r="AF24" s="15">
        <v>0</v>
      </c>
      <c r="AG24" s="15">
        <v>6</v>
      </c>
      <c r="AH24" s="15">
        <v>9</v>
      </c>
      <c r="AI24" s="15">
        <v>0</v>
      </c>
      <c r="AJ24" s="15">
        <v>2</v>
      </c>
      <c r="AK24" s="15">
        <v>0</v>
      </c>
      <c r="AL24" s="15">
        <v>12</v>
      </c>
    </row>
    <row r="25" spans="1:38" ht="19.95" customHeight="1" x14ac:dyDescent="0.35">
      <c r="A25" s="16" t="s">
        <v>219</v>
      </c>
      <c r="B25" s="20">
        <v>1.488095238095238E-2</v>
      </c>
      <c r="C25" s="47"/>
      <c r="D25" s="49">
        <v>1.4E-2</v>
      </c>
      <c r="E25" s="20">
        <v>2.0876826722338204E-2</v>
      </c>
      <c r="F25" s="20">
        <v>9.4161958568738224E-3</v>
      </c>
      <c r="G25" s="20">
        <v>0</v>
      </c>
      <c r="H25" s="20">
        <v>0</v>
      </c>
      <c r="I25" s="20">
        <v>3.3898305084745763E-2</v>
      </c>
      <c r="J25" s="20">
        <v>0</v>
      </c>
      <c r="K25" s="20">
        <v>4.7619047619047616E-2</v>
      </c>
      <c r="L25" s="20">
        <v>0</v>
      </c>
      <c r="M25" s="20">
        <v>1.5665796344647518E-2</v>
      </c>
      <c r="N25" s="20">
        <v>3.896103896103896E-2</v>
      </c>
      <c r="O25" s="20">
        <v>1.0416666666666666E-2</v>
      </c>
      <c r="P25" s="20">
        <v>5.3941908713692949E-2</v>
      </c>
      <c r="Q25" s="20">
        <v>0</v>
      </c>
      <c r="R25" s="20">
        <v>0</v>
      </c>
      <c r="S25" s="20">
        <v>0</v>
      </c>
      <c r="T25" s="20">
        <v>0</v>
      </c>
      <c r="U25" s="20">
        <v>0</v>
      </c>
      <c r="V25" s="20">
        <v>0</v>
      </c>
      <c r="W25" s="20">
        <v>2.5000000000000001E-2</v>
      </c>
      <c r="X25" s="20">
        <v>0</v>
      </c>
      <c r="Y25" s="20">
        <v>0</v>
      </c>
      <c r="Z25" s="20">
        <v>0</v>
      </c>
      <c r="AA25" s="20">
        <v>0</v>
      </c>
      <c r="AB25" s="20">
        <v>0</v>
      </c>
      <c r="AC25" s="20">
        <v>0.25</v>
      </c>
      <c r="AD25" s="20">
        <v>0.19354838709677419</v>
      </c>
      <c r="AE25" s="20">
        <v>0</v>
      </c>
      <c r="AF25" s="20">
        <v>0</v>
      </c>
      <c r="AG25" s="20">
        <v>0.22222222222222221</v>
      </c>
      <c r="AH25" s="20">
        <v>2.0833333333333332E-2</v>
      </c>
      <c r="AI25" s="20">
        <v>0</v>
      </c>
      <c r="AJ25" s="20">
        <v>9.3457943925233638E-3</v>
      </c>
      <c r="AK25" s="20">
        <v>0</v>
      </c>
      <c r="AL25" s="20">
        <v>2.8368794326241134E-2</v>
      </c>
    </row>
    <row r="26" spans="1:38" ht="19.95" customHeight="1" x14ac:dyDescent="0.35">
      <c r="A26" s="14" t="s">
        <v>220</v>
      </c>
      <c r="B26" s="15">
        <v>12</v>
      </c>
      <c r="C26" s="47">
        <f t="shared" si="0"/>
        <v>1.1904761904761904E-2</v>
      </c>
      <c r="D26" s="50"/>
      <c r="E26" s="15">
        <v>9</v>
      </c>
      <c r="F26" s="15">
        <v>3</v>
      </c>
      <c r="G26" s="15">
        <v>0</v>
      </c>
      <c r="H26" s="15">
        <v>0</v>
      </c>
      <c r="I26" s="15">
        <v>5</v>
      </c>
      <c r="J26" s="15">
        <v>1</v>
      </c>
      <c r="K26" s="15">
        <v>6</v>
      </c>
      <c r="L26" s="15">
        <v>5</v>
      </c>
      <c r="M26" s="15">
        <v>1</v>
      </c>
      <c r="N26" s="15">
        <v>6</v>
      </c>
      <c r="O26" s="15">
        <v>4</v>
      </c>
      <c r="P26" s="15">
        <v>1</v>
      </c>
      <c r="Q26" s="15">
        <v>0</v>
      </c>
      <c r="R26" s="15">
        <v>2</v>
      </c>
      <c r="S26" s="15">
        <v>6</v>
      </c>
      <c r="T26" s="15">
        <v>0</v>
      </c>
      <c r="U26" s="15">
        <v>0</v>
      </c>
      <c r="V26" s="15">
        <v>0</v>
      </c>
      <c r="W26" s="15">
        <v>1</v>
      </c>
      <c r="X26" s="15">
        <v>0</v>
      </c>
      <c r="Y26" s="15">
        <v>4</v>
      </c>
      <c r="Z26" s="15">
        <v>0</v>
      </c>
      <c r="AA26" s="15">
        <v>0</v>
      </c>
      <c r="AB26" s="15">
        <v>0</v>
      </c>
      <c r="AC26" s="15">
        <v>7</v>
      </c>
      <c r="AD26" s="15">
        <v>0</v>
      </c>
      <c r="AE26" s="15">
        <v>0</v>
      </c>
      <c r="AF26" s="15">
        <v>7</v>
      </c>
      <c r="AG26" s="15">
        <v>0</v>
      </c>
      <c r="AH26" s="15">
        <v>5</v>
      </c>
      <c r="AI26" s="15">
        <v>6</v>
      </c>
      <c r="AJ26" s="15">
        <v>4</v>
      </c>
      <c r="AK26" s="15">
        <v>0</v>
      </c>
      <c r="AL26" s="15">
        <v>3</v>
      </c>
    </row>
    <row r="27" spans="1:38" ht="19.95" customHeight="1" x14ac:dyDescent="0.35">
      <c r="A27" s="16" t="s">
        <v>221</v>
      </c>
      <c r="B27" s="20">
        <v>1.1904761904761904E-2</v>
      </c>
      <c r="C27" s="47"/>
      <c r="D27" s="49">
        <v>1.2E-2</v>
      </c>
      <c r="E27" s="20">
        <v>1.8789144050104383E-2</v>
      </c>
      <c r="F27" s="20">
        <v>5.6497175141242938E-3</v>
      </c>
      <c r="G27" s="20">
        <v>0</v>
      </c>
      <c r="H27" s="20">
        <v>0</v>
      </c>
      <c r="I27" s="20">
        <v>2.8248587570621469E-2</v>
      </c>
      <c r="J27" s="20">
        <v>6.4516129032258064E-3</v>
      </c>
      <c r="K27" s="20">
        <v>3.1746031746031744E-2</v>
      </c>
      <c r="L27" s="20">
        <v>1.2658227848101266E-2</v>
      </c>
      <c r="M27" s="20">
        <v>2.6109660574412533E-3</v>
      </c>
      <c r="N27" s="20">
        <v>2.5974025974025976E-2</v>
      </c>
      <c r="O27" s="20">
        <v>2.0833333333333332E-2</v>
      </c>
      <c r="P27" s="20">
        <v>4.1493775933609959E-3</v>
      </c>
      <c r="Q27" s="20">
        <v>0</v>
      </c>
      <c r="R27" s="20">
        <v>7.7519379844961239E-3</v>
      </c>
      <c r="S27" s="20">
        <v>3.6585365853658534E-2</v>
      </c>
      <c r="T27" s="20">
        <v>0</v>
      </c>
      <c r="U27" s="20">
        <v>0</v>
      </c>
      <c r="V27" s="20">
        <v>0</v>
      </c>
      <c r="W27" s="20">
        <v>8.3333333333333332E-3</v>
      </c>
      <c r="X27" s="20">
        <v>0</v>
      </c>
      <c r="Y27" s="20">
        <v>4.5977011494252873E-2</v>
      </c>
      <c r="Z27" s="20">
        <v>0</v>
      </c>
      <c r="AA27" s="20">
        <v>0</v>
      </c>
      <c r="AB27" s="20">
        <v>0</v>
      </c>
      <c r="AC27" s="20">
        <v>0.25</v>
      </c>
      <c r="AD27" s="20">
        <v>0</v>
      </c>
      <c r="AE27" s="20">
        <v>0</v>
      </c>
      <c r="AF27" s="20">
        <v>4.046242774566474E-2</v>
      </c>
      <c r="AG27" s="20">
        <v>0</v>
      </c>
      <c r="AH27" s="20">
        <v>1.1574074074074073E-2</v>
      </c>
      <c r="AI27" s="20">
        <v>1.662049861495845E-2</v>
      </c>
      <c r="AJ27" s="20">
        <v>1.8691588785046728E-2</v>
      </c>
      <c r="AK27" s="20">
        <v>0</v>
      </c>
      <c r="AL27" s="20">
        <v>7.0921985815602835E-3</v>
      </c>
    </row>
    <row r="28" spans="1:38" ht="19.95" customHeight="1" x14ac:dyDescent="0.35">
      <c r="A28" s="14" t="s">
        <v>222</v>
      </c>
      <c r="B28" s="15">
        <v>11</v>
      </c>
      <c r="C28" s="47">
        <f t="shared" si="0"/>
        <v>1.0912698412698412E-2</v>
      </c>
      <c r="D28" s="50"/>
      <c r="E28" s="15">
        <v>9</v>
      </c>
      <c r="F28" s="15">
        <v>2</v>
      </c>
      <c r="G28" s="15">
        <v>2</v>
      </c>
      <c r="H28" s="15">
        <v>9</v>
      </c>
      <c r="I28" s="15">
        <v>0</v>
      </c>
      <c r="J28" s="15">
        <v>1</v>
      </c>
      <c r="K28" s="15">
        <v>0</v>
      </c>
      <c r="L28" s="15">
        <v>7</v>
      </c>
      <c r="M28" s="15">
        <v>2</v>
      </c>
      <c r="N28" s="15">
        <v>2</v>
      </c>
      <c r="O28" s="15">
        <v>0</v>
      </c>
      <c r="P28" s="15">
        <v>0</v>
      </c>
      <c r="Q28" s="15">
        <v>7</v>
      </c>
      <c r="R28" s="15">
        <v>1</v>
      </c>
      <c r="S28" s="15">
        <v>3</v>
      </c>
      <c r="T28" s="15">
        <v>3</v>
      </c>
      <c r="U28" s="15">
        <v>0</v>
      </c>
      <c r="V28" s="15">
        <v>0</v>
      </c>
      <c r="W28" s="15">
        <v>0</v>
      </c>
      <c r="X28" s="15">
        <v>0</v>
      </c>
      <c r="Y28" s="15">
        <v>0</v>
      </c>
      <c r="Z28" s="15">
        <v>0</v>
      </c>
      <c r="AA28" s="15">
        <v>0</v>
      </c>
      <c r="AB28" s="15">
        <v>7</v>
      </c>
      <c r="AC28" s="15">
        <v>0</v>
      </c>
      <c r="AD28" s="15">
        <v>1</v>
      </c>
      <c r="AE28" s="15">
        <v>10</v>
      </c>
      <c r="AF28" s="15">
        <v>1</v>
      </c>
      <c r="AG28" s="15">
        <v>0</v>
      </c>
      <c r="AH28" s="15">
        <v>0</v>
      </c>
      <c r="AI28" s="15">
        <v>5</v>
      </c>
      <c r="AJ28" s="15">
        <v>6</v>
      </c>
      <c r="AK28" s="15">
        <v>0</v>
      </c>
      <c r="AL28" s="15">
        <v>0</v>
      </c>
    </row>
    <row r="29" spans="1:38" ht="19.95" customHeight="1" x14ac:dyDescent="0.35">
      <c r="A29" s="16" t="s">
        <v>223</v>
      </c>
      <c r="B29" s="20">
        <v>1.0912698412698412E-2</v>
      </c>
      <c r="C29" s="47"/>
      <c r="D29" s="49">
        <v>1.0999999999999999E-2</v>
      </c>
      <c r="E29" s="20">
        <v>1.8789144050104383E-2</v>
      </c>
      <c r="F29" s="20">
        <v>3.766478342749529E-3</v>
      </c>
      <c r="G29" s="20">
        <v>7.0175438596491229E-3</v>
      </c>
      <c r="H29" s="20">
        <v>4.3902439024390241E-2</v>
      </c>
      <c r="I29" s="20">
        <v>0</v>
      </c>
      <c r="J29" s="20">
        <v>6.4516129032258064E-3</v>
      </c>
      <c r="K29" s="20">
        <v>0</v>
      </c>
      <c r="L29" s="20">
        <v>1.7721518987341773E-2</v>
      </c>
      <c r="M29" s="20">
        <v>5.2219321148825066E-3</v>
      </c>
      <c r="N29" s="20">
        <v>8.658008658008658E-3</v>
      </c>
      <c r="O29" s="20">
        <v>0</v>
      </c>
      <c r="P29" s="20">
        <v>0</v>
      </c>
      <c r="Q29" s="20">
        <v>4.4871794871794872E-2</v>
      </c>
      <c r="R29" s="20">
        <v>3.875968992248062E-3</v>
      </c>
      <c r="S29" s="20">
        <v>1.8292682926829267E-2</v>
      </c>
      <c r="T29" s="20">
        <v>1.1583011583011582E-2</v>
      </c>
      <c r="U29" s="20">
        <v>0</v>
      </c>
      <c r="V29" s="20">
        <v>0</v>
      </c>
      <c r="W29" s="20">
        <v>0</v>
      </c>
      <c r="X29" s="20">
        <v>0</v>
      </c>
      <c r="Y29" s="20">
        <v>0</v>
      </c>
      <c r="Z29" s="20">
        <v>0</v>
      </c>
      <c r="AA29" s="20">
        <v>0</v>
      </c>
      <c r="AB29" s="20">
        <v>0.63636363636363635</v>
      </c>
      <c r="AC29" s="20">
        <v>0</v>
      </c>
      <c r="AD29" s="20">
        <v>3.2258064516129031E-2</v>
      </c>
      <c r="AE29" s="20">
        <v>2.6525198938992044E-2</v>
      </c>
      <c r="AF29" s="20">
        <v>5.7803468208092483E-3</v>
      </c>
      <c r="AG29" s="20">
        <v>0</v>
      </c>
      <c r="AH29" s="20">
        <v>0</v>
      </c>
      <c r="AI29" s="20">
        <v>1.3850415512465374E-2</v>
      </c>
      <c r="AJ29" s="20">
        <v>2.8037383177570093E-2</v>
      </c>
      <c r="AK29" s="20">
        <v>0</v>
      </c>
      <c r="AL29" s="20">
        <v>0</v>
      </c>
    </row>
    <row r="30" spans="1:38" ht="19.95" customHeight="1" x14ac:dyDescent="0.35">
      <c r="A30" s="14" t="s">
        <v>15</v>
      </c>
      <c r="B30" s="15">
        <v>1</v>
      </c>
      <c r="C30" s="47">
        <f t="shared" si="0"/>
        <v>9.9206349206349201E-4</v>
      </c>
      <c r="D30" s="50"/>
      <c r="E30" s="15">
        <v>0</v>
      </c>
      <c r="F30" s="15">
        <v>1</v>
      </c>
      <c r="G30" s="15">
        <v>0</v>
      </c>
      <c r="H30" s="15">
        <v>0</v>
      </c>
      <c r="I30" s="15">
        <v>0</v>
      </c>
      <c r="J30" s="15">
        <v>0</v>
      </c>
      <c r="K30" s="15">
        <v>1</v>
      </c>
      <c r="L30" s="15">
        <v>0</v>
      </c>
      <c r="M30" s="15">
        <v>0</v>
      </c>
      <c r="N30" s="15">
        <v>1</v>
      </c>
      <c r="O30" s="15">
        <v>0</v>
      </c>
      <c r="P30" s="15">
        <v>0</v>
      </c>
      <c r="Q30" s="15">
        <v>0</v>
      </c>
      <c r="R30" s="15">
        <v>0</v>
      </c>
      <c r="S30" s="15">
        <v>1</v>
      </c>
      <c r="T30" s="15">
        <v>0</v>
      </c>
      <c r="U30" s="15">
        <v>0</v>
      </c>
      <c r="V30" s="15">
        <v>1</v>
      </c>
      <c r="W30" s="15">
        <v>0</v>
      </c>
      <c r="X30" s="15">
        <v>0</v>
      </c>
      <c r="Y30" s="15">
        <v>0</v>
      </c>
      <c r="Z30" s="15">
        <v>0</v>
      </c>
      <c r="AA30" s="15">
        <v>0</v>
      </c>
      <c r="AB30" s="15">
        <v>0</v>
      </c>
      <c r="AC30" s="15">
        <v>0</v>
      </c>
      <c r="AD30" s="15">
        <v>0</v>
      </c>
      <c r="AE30" s="15">
        <v>0</v>
      </c>
      <c r="AF30" s="15">
        <v>1</v>
      </c>
      <c r="AG30" s="15">
        <v>0</v>
      </c>
      <c r="AH30" s="15">
        <v>0</v>
      </c>
      <c r="AI30" s="15">
        <v>0</v>
      </c>
      <c r="AJ30" s="15">
        <v>1</v>
      </c>
      <c r="AK30" s="15">
        <v>0</v>
      </c>
      <c r="AL30" s="15">
        <v>0</v>
      </c>
    </row>
    <row r="31" spans="1:38" ht="19.95" customHeight="1" x14ac:dyDescent="0.35">
      <c r="A31" s="16" t="s">
        <v>225</v>
      </c>
      <c r="B31" s="20">
        <v>9.9206349206349201E-4</v>
      </c>
      <c r="C31" s="20"/>
      <c r="D31" s="49">
        <v>3.0000000000000001E-3</v>
      </c>
      <c r="E31" s="20">
        <v>0</v>
      </c>
      <c r="F31" s="20">
        <v>1.8832391713747645E-3</v>
      </c>
      <c r="G31" s="20">
        <v>0</v>
      </c>
      <c r="H31" s="20">
        <v>0</v>
      </c>
      <c r="I31" s="20">
        <v>0</v>
      </c>
      <c r="J31" s="20">
        <v>0</v>
      </c>
      <c r="K31" s="20">
        <v>5.2910052910052907E-3</v>
      </c>
      <c r="L31" s="20">
        <v>0</v>
      </c>
      <c r="M31" s="20">
        <v>0</v>
      </c>
      <c r="N31" s="20">
        <v>4.329004329004329E-3</v>
      </c>
      <c r="O31" s="20">
        <v>0</v>
      </c>
      <c r="P31" s="20">
        <v>0</v>
      </c>
      <c r="Q31" s="20">
        <v>0</v>
      </c>
      <c r="R31" s="20">
        <v>0</v>
      </c>
      <c r="S31" s="20">
        <v>6.0975609756097563E-3</v>
      </c>
      <c r="T31" s="20">
        <v>0</v>
      </c>
      <c r="U31" s="20">
        <v>0</v>
      </c>
      <c r="V31" s="20">
        <v>7.3529411764705881E-3</v>
      </c>
      <c r="W31" s="20">
        <v>0</v>
      </c>
      <c r="X31" s="20">
        <v>0</v>
      </c>
      <c r="Y31" s="20">
        <v>0</v>
      </c>
      <c r="Z31" s="20">
        <v>0</v>
      </c>
      <c r="AA31" s="20">
        <v>0</v>
      </c>
      <c r="AB31" s="20">
        <v>0</v>
      </c>
      <c r="AC31" s="20">
        <v>0</v>
      </c>
      <c r="AD31" s="20">
        <v>0</v>
      </c>
      <c r="AE31" s="20">
        <v>0</v>
      </c>
      <c r="AF31" s="20">
        <v>5.7803468208092483E-3</v>
      </c>
      <c r="AG31" s="20">
        <v>0</v>
      </c>
      <c r="AH31" s="20">
        <v>0</v>
      </c>
      <c r="AI31" s="20">
        <v>0</v>
      </c>
      <c r="AJ31" s="20">
        <v>4.6728971962616819E-3</v>
      </c>
      <c r="AK31" s="20">
        <v>0</v>
      </c>
      <c r="AL31" s="20">
        <v>0</v>
      </c>
    </row>
    <row r="32" spans="1:38" x14ac:dyDescent="0.3">
      <c r="B32" s="3">
        <f>((B9)+(B11)+(B13)+(B15)+(B17)+(B19)+(B21)+(B23)+(B25)+(B27)+(B29)+(B31))</f>
        <v>0.99999999999999989</v>
      </c>
      <c r="C32" s="3">
        <f>((C8)+(C10)+(C12)+(C14)+(C16)+(C18)+(C20)+(C22)+(C24)+(C26)+(C28)+(C30))</f>
        <v>0.99999999999999989</v>
      </c>
      <c r="D32" s="51">
        <f>((D9)+(D11)+(D13)+(D15)+(D17)+(D19)+(D21)+(D23)+(D25)+(D27)+(D29)+(D31))</f>
        <v>1</v>
      </c>
    </row>
  </sheetData>
  <sheetProtection algorithmName="SHA-512" hashValue="ncHaQm/x5ie2AOr4rnP5V/dwm1wODJ74nihsvkRDjWCcgwSu9Ybiedq1CHZQ9vXt95/1f+cTGkjmnxoPQZTVQQ==" saltValue="2Y0RYEu1GB2/jie+b7HyDA==" spinCount="100000" sheet="1" objects="1" scenarios="1"/>
  <mergeCells count="9">
    <mergeCell ref="T4:AD4"/>
    <mergeCell ref="AE4:AH4"/>
    <mergeCell ref="AI4:AL4"/>
    <mergeCell ref="A3:D3"/>
    <mergeCell ref="B2:F2"/>
    <mergeCell ref="E4:F4"/>
    <mergeCell ref="G4:K4"/>
    <mergeCell ref="L4:N4"/>
    <mergeCell ref="O4:S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pageSetUpPr fitToPage="1"/>
  </sheetPr>
  <dimension ref="A1:AJ11"/>
  <sheetViews>
    <sheetView showGridLines="0" workbookViewId="0"/>
  </sheetViews>
  <sheetFormatPr defaultColWidth="10.88671875" defaultRowHeight="14.4" x14ac:dyDescent="0.3"/>
  <cols>
    <col min="1" max="1" width="57.8867187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103.8" customHeight="1" x14ac:dyDescent="0.3">
      <c r="A3" s="94" t="s">
        <v>708</v>
      </c>
      <c r="B3" s="94"/>
      <c r="C3" s="94"/>
      <c r="D3" s="94"/>
      <c r="E3" s="52"/>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3.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53</v>
      </c>
      <c r="D7" s="17" t="s">
        <v>405</v>
      </c>
      <c r="E7" s="17" t="s">
        <v>385</v>
      </c>
      <c r="F7" s="17" t="s">
        <v>55</v>
      </c>
      <c r="G7" s="17" t="s">
        <v>56</v>
      </c>
      <c r="H7" s="17" t="s">
        <v>406</v>
      </c>
      <c r="I7" s="17" t="s">
        <v>407</v>
      </c>
      <c r="J7" s="17" t="s">
        <v>59</v>
      </c>
      <c r="K7" s="17" t="s">
        <v>19</v>
      </c>
      <c r="L7" s="17" t="s">
        <v>431</v>
      </c>
      <c r="M7" s="17" t="s">
        <v>62</v>
      </c>
      <c r="N7" s="17" t="s">
        <v>386</v>
      </c>
      <c r="O7" s="17" t="s">
        <v>348</v>
      </c>
      <c r="P7" s="17" t="s">
        <v>387</v>
      </c>
      <c r="Q7" s="17" t="s">
        <v>388</v>
      </c>
      <c r="R7" s="17" t="s">
        <v>408</v>
      </c>
      <c r="S7" s="17" t="s">
        <v>68</v>
      </c>
      <c r="T7" s="17" t="s">
        <v>69</v>
      </c>
      <c r="U7" s="17" t="s">
        <v>389</v>
      </c>
      <c r="V7" s="17" t="s">
        <v>71</v>
      </c>
      <c r="W7" s="17" t="s">
        <v>72</v>
      </c>
      <c r="X7" s="17" t="s">
        <v>167</v>
      </c>
      <c r="Y7" s="17" t="s">
        <v>140</v>
      </c>
      <c r="Z7" s="17" t="s">
        <v>101</v>
      </c>
      <c r="AA7" s="17" t="s">
        <v>279</v>
      </c>
      <c r="AB7" s="17" t="s">
        <v>76</v>
      </c>
      <c r="AC7" s="17" t="s">
        <v>77</v>
      </c>
      <c r="AD7" s="17" t="s">
        <v>390</v>
      </c>
      <c r="AE7" s="17" t="s">
        <v>134</v>
      </c>
      <c r="AF7" s="17" t="s">
        <v>409</v>
      </c>
      <c r="AG7" s="17" t="s">
        <v>392</v>
      </c>
      <c r="AH7" s="17" t="s">
        <v>416</v>
      </c>
      <c r="AI7" s="17" t="s">
        <v>83</v>
      </c>
      <c r="AJ7" s="17" t="s">
        <v>393</v>
      </c>
    </row>
    <row r="8" spans="1:36" ht="19.95" customHeight="1" x14ac:dyDescent="0.35">
      <c r="A8" s="14" t="s">
        <v>489</v>
      </c>
      <c r="B8" s="15" t="s">
        <v>353</v>
      </c>
      <c r="C8" s="15" t="s">
        <v>373</v>
      </c>
      <c r="D8" s="15" t="s">
        <v>394</v>
      </c>
      <c r="E8" s="15" t="s">
        <v>75</v>
      </c>
      <c r="F8" s="15" t="s">
        <v>159</v>
      </c>
      <c r="G8" s="15" t="s">
        <v>160</v>
      </c>
      <c r="H8" s="15" t="s">
        <v>95</v>
      </c>
      <c r="I8" s="15" t="s">
        <v>235</v>
      </c>
      <c r="J8" s="15" t="s">
        <v>376</v>
      </c>
      <c r="K8" s="15" t="s">
        <v>131</v>
      </c>
      <c r="L8" s="15" t="s">
        <v>45</v>
      </c>
      <c r="M8" s="15" t="s">
        <v>76</v>
      </c>
      <c r="N8" s="15" t="s">
        <v>97</v>
      </c>
      <c r="O8" s="15" t="s">
        <v>197</v>
      </c>
      <c r="P8" s="15" t="s">
        <v>45</v>
      </c>
      <c r="Q8" s="15" t="s">
        <v>167</v>
      </c>
      <c r="R8" s="15" t="s">
        <v>100</v>
      </c>
      <c r="S8" s="15" t="s">
        <v>414</v>
      </c>
      <c r="T8" s="15" t="s">
        <v>100</v>
      </c>
      <c r="U8" s="15" t="s">
        <v>96</v>
      </c>
      <c r="V8" s="15" t="s">
        <v>100</v>
      </c>
      <c r="W8" s="15" t="s">
        <v>246</v>
      </c>
      <c r="X8" s="15" t="s">
        <v>100</v>
      </c>
      <c r="Y8" s="15" t="s">
        <v>100</v>
      </c>
      <c r="Z8" s="15" t="s">
        <v>100</v>
      </c>
      <c r="AA8" s="15" t="s">
        <v>218</v>
      </c>
      <c r="AB8" s="15" t="s">
        <v>210</v>
      </c>
      <c r="AC8" s="15" t="s">
        <v>100</v>
      </c>
      <c r="AD8" s="15" t="s">
        <v>100</v>
      </c>
      <c r="AE8" s="15" t="s">
        <v>218</v>
      </c>
      <c r="AF8" s="15" t="s">
        <v>388</v>
      </c>
      <c r="AG8" s="15" t="s">
        <v>100</v>
      </c>
      <c r="AH8" s="15" t="s">
        <v>162</v>
      </c>
      <c r="AI8" s="15" t="s">
        <v>143</v>
      </c>
      <c r="AJ8" s="15" t="s">
        <v>336</v>
      </c>
    </row>
    <row r="9" spans="1:36" ht="19.95" customHeight="1" x14ac:dyDescent="0.35">
      <c r="A9" s="16" t="s">
        <v>490</v>
      </c>
      <c r="B9" s="17" t="s">
        <v>117</v>
      </c>
      <c r="C9" s="17" t="s">
        <v>114</v>
      </c>
      <c r="D9" s="17" t="s">
        <v>185</v>
      </c>
      <c r="E9" s="17" t="s">
        <v>149</v>
      </c>
      <c r="F9" s="17" t="s">
        <v>149</v>
      </c>
      <c r="G9" s="17" t="s">
        <v>111</v>
      </c>
      <c r="H9" s="17" t="s">
        <v>185</v>
      </c>
      <c r="I9" s="17" t="s">
        <v>113</v>
      </c>
      <c r="J9" s="17" t="s">
        <v>170</v>
      </c>
      <c r="K9" s="17" t="s">
        <v>113</v>
      </c>
      <c r="L9" s="17" t="s">
        <v>113</v>
      </c>
      <c r="M9" s="17" t="s">
        <v>129</v>
      </c>
      <c r="N9" s="17" t="s">
        <v>185</v>
      </c>
      <c r="O9" s="17" t="s">
        <v>117</v>
      </c>
      <c r="P9" s="17" t="s">
        <v>117</v>
      </c>
      <c r="Q9" s="17" t="s">
        <v>170</v>
      </c>
      <c r="R9" s="17" t="s">
        <v>123</v>
      </c>
      <c r="S9" s="17" t="s">
        <v>121</v>
      </c>
      <c r="T9" s="17" t="s">
        <v>123</v>
      </c>
      <c r="U9" s="17" t="s">
        <v>116</v>
      </c>
      <c r="V9" s="17" t="s">
        <v>123</v>
      </c>
      <c r="W9" s="17" t="s">
        <v>438</v>
      </c>
      <c r="X9" s="17" t="s">
        <v>123</v>
      </c>
      <c r="Y9" s="17" t="s">
        <v>123</v>
      </c>
      <c r="Z9" s="17" t="s">
        <v>123</v>
      </c>
      <c r="AA9" s="17" t="s">
        <v>119</v>
      </c>
      <c r="AB9" s="17" t="s">
        <v>176</v>
      </c>
      <c r="AC9" s="17" t="s">
        <v>123</v>
      </c>
      <c r="AD9" s="17" t="s">
        <v>123</v>
      </c>
      <c r="AE9" s="17" t="s">
        <v>312</v>
      </c>
      <c r="AF9" s="17" t="s">
        <v>155</v>
      </c>
      <c r="AG9" s="17" t="s">
        <v>123</v>
      </c>
      <c r="AH9" s="17" t="s">
        <v>125</v>
      </c>
      <c r="AI9" s="17" t="s">
        <v>120</v>
      </c>
      <c r="AJ9" s="17" t="s">
        <v>285</v>
      </c>
    </row>
    <row r="10" spans="1:36" ht="19.95" customHeight="1" x14ac:dyDescent="0.35">
      <c r="A10" s="14" t="s">
        <v>473</v>
      </c>
      <c r="B10" s="15" t="s">
        <v>555</v>
      </c>
      <c r="C10" s="15" t="s">
        <v>502</v>
      </c>
      <c r="D10" s="15" t="s">
        <v>535</v>
      </c>
      <c r="E10" s="15" t="s">
        <v>556</v>
      </c>
      <c r="F10" s="15" t="s">
        <v>142</v>
      </c>
      <c r="G10" s="15" t="s">
        <v>433</v>
      </c>
      <c r="H10" s="15" t="s">
        <v>29</v>
      </c>
      <c r="I10" s="15" t="s">
        <v>64</v>
      </c>
      <c r="J10" s="15" t="s">
        <v>557</v>
      </c>
      <c r="K10" s="15" t="s">
        <v>467</v>
      </c>
      <c r="L10" s="15" t="s">
        <v>453</v>
      </c>
      <c r="M10" s="15" t="s">
        <v>521</v>
      </c>
      <c r="N10" s="15" t="s">
        <v>297</v>
      </c>
      <c r="O10" s="15" t="s">
        <v>362</v>
      </c>
      <c r="P10" s="15" t="s">
        <v>445</v>
      </c>
      <c r="Q10" s="15" t="s">
        <v>244</v>
      </c>
      <c r="R10" s="15" t="s">
        <v>408</v>
      </c>
      <c r="S10" s="15" t="s">
        <v>156</v>
      </c>
      <c r="T10" s="15" t="s">
        <v>69</v>
      </c>
      <c r="U10" s="15" t="s">
        <v>195</v>
      </c>
      <c r="V10" s="15" t="s">
        <v>71</v>
      </c>
      <c r="W10" s="15" t="s">
        <v>75</v>
      </c>
      <c r="X10" s="15" t="s">
        <v>167</v>
      </c>
      <c r="Y10" s="15" t="s">
        <v>140</v>
      </c>
      <c r="Z10" s="15" t="s">
        <v>101</v>
      </c>
      <c r="AA10" s="15" t="s">
        <v>96</v>
      </c>
      <c r="AB10" s="15" t="s">
        <v>197</v>
      </c>
      <c r="AC10" s="15" t="s">
        <v>77</v>
      </c>
      <c r="AD10" s="15" t="s">
        <v>390</v>
      </c>
      <c r="AE10" s="15" t="s">
        <v>41</v>
      </c>
      <c r="AF10" s="15" t="s">
        <v>558</v>
      </c>
      <c r="AG10" s="15" t="s">
        <v>392</v>
      </c>
      <c r="AH10" s="15" t="s">
        <v>401</v>
      </c>
      <c r="AI10" s="15" t="s">
        <v>218</v>
      </c>
      <c r="AJ10" s="15" t="s">
        <v>332</v>
      </c>
    </row>
    <row r="11" spans="1:36" ht="19.95" customHeight="1" x14ac:dyDescent="0.35">
      <c r="A11" s="16" t="s">
        <v>481</v>
      </c>
      <c r="B11" s="17" t="s">
        <v>288</v>
      </c>
      <c r="C11" s="17" t="s">
        <v>272</v>
      </c>
      <c r="D11" s="17" t="s">
        <v>448</v>
      </c>
      <c r="E11" s="17" t="s">
        <v>497</v>
      </c>
      <c r="F11" s="17" t="s">
        <v>497</v>
      </c>
      <c r="G11" s="17" t="s">
        <v>524</v>
      </c>
      <c r="H11" s="17" t="s">
        <v>448</v>
      </c>
      <c r="I11" s="17" t="s">
        <v>437</v>
      </c>
      <c r="J11" s="17" t="s">
        <v>286</v>
      </c>
      <c r="K11" s="17" t="s">
        <v>437</v>
      </c>
      <c r="L11" s="17" t="s">
        <v>437</v>
      </c>
      <c r="M11" s="17" t="s">
        <v>214</v>
      </c>
      <c r="N11" s="17" t="s">
        <v>448</v>
      </c>
      <c r="O11" s="17" t="s">
        <v>288</v>
      </c>
      <c r="P11" s="17" t="s">
        <v>288</v>
      </c>
      <c r="Q11" s="17" t="s">
        <v>286</v>
      </c>
      <c r="R11" s="17" t="s">
        <v>287</v>
      </c>
      <c r="S11" s="17" t="s">
        <v>224</v>
      </c>
      <c r="T11" s="17" t="s">
        <v>287</v>
      </c>
      <c r="U11" s="17" t="s">
        <v>122</v>
      </c>
      <c r="V11" s="17" t="s">
        <v>287</v>
      </c>
      <c r="W11" s="17" t="s">
        <v>285</v>
      </c>
      <c r="X11" s="17" t="s">
        <v>287</v>
      </c>
      <c r="Y11" s="17" t="s">
        <v>287</v>
      </c>
      <c r="Z11" s="17" t="s">
        <v>287</v>
      </c>
      <c r="AA11" s="17" t="s">
        <v>267</v>
      </c>
      <c r="AB11" s="17" t="s">
        <v>517</v>
      </c>
      <c r="AC11" s="17" t="s">
        <v>287</v>
      </c>
      <c r="AD11" s="17" t="s">
        <v>287</v>
      </c>
      <c r="AE11" s="17" t="s">
        <v>311</v>
      </c>
      <c r="AF11" s="17" t="s">
        <v>339</v>
      </c>
      <c r="AG11" s="17" t="s">
        <v>287</v>
      </c>
      <c r="AH11" s="17" t="s">
        <v>313</v>
      </c>
      <c r="AI11" s="17" t="s">
        <v>264</v>
      </c>
      <c r="AJ11" s="17" t="s">
        <v>438</v>
      </c>
    </row>
  </sheetData>
  <sheetProtection algorithmName="SHA-512" hashValue="T6zZNLXFTMZYhAXzYDQLN/1tWK+6K9iG+iHs3lBcSghP2am8q/QlUoDy8MvSvrGFfQu2oH3mipE63sRXxzlYfg==" saltValue="1XrpHYD2TJ74CtPtPyO03g==" spinCount="100000" sheet="1" objects="1" scenarios="1"/>
  <mergeCells count="9">
    <mergeCell ref="M4:Q4"/>
    <mergeCell ref="R4:AB4"/>
    <mergeCell ref="AC4:AF4"/>
    <mergeCell ref="AG4:AJ4"/>
    <mergeCell ref="B2:F2"/>
    <mergeCell ref="A3:D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pageSetUpPr fitToPage="1"/>
  </sheetPr>
  <dimension ref="A1:AJ11"/>
  <sheetViews>
    <sheetView showGridLines="0" workbookViewId="0"/>
  </sheetViews>
  <sheetFormatPr defaultColWidth="10.88671875" defaultRowHeight="14.4" x14ac:dyDescent="0.3"/>
  <cols>
    <col min="1" max="1" width="57.2187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103.8" customHeight="1" x14ac:dyDescent="0.3">
      <c r="A3" s="94" t="s">
        <v>709</v>
      </c>
      <c r="B3" s="94"/>
      <c r="C3" s="94"/>
      <c r="D3" s="94"/>
      <c r="E3" s="52"/>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3.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53</v>
      </c>
      <c r="D7" s="17" t="s">
        <v>384</v>
      </c>
      <c r="E7" s="17" t="s">
        <v>25</v>
      </c>
      <c r="F7" s="17" t="s">
        <v>55</v>
      </c>
      <c r="G7" s="17" t="s">
        <v>56</v>
      </c>
      <c r="H7" s="17" t="s">
        <v>406</v>
      </c>
      <c r="I7" s="17" t="s">
        <v>357</v>
      </c>
      <c r="J7" s="17" t="s">
        <v>59</v>
      </c>
      <c r="K7" s="17" t="s">
        <v>60</v>
      </c>
      <c r="L7" s="17" t="s">
        <v>431</v>
      </c>
      <c r="M7" s="17" t="s">
        <v>62</v>
      </c>
      <c r="N7" s="17" t="s">
        <v>386</v>
      </c>
      <c r="O7" s="17" t="s">
        <v>348</v>
      </c>
      <c r="P7" s="17" t="s">
        <v>387</v>
      </c>
      <c r="Q7" s="17" t="s">
        <v>388</v>
      </c>
      <c r="R7" s="17" t="s">
        <v>408</v>
      </c>
      <c r="S7" s="17" t="s">
        <v>447</v>
      </c>
      <c r="T7" s="17" t="s">
        <v>69</v>
      </c>
      <c r="U7" s="17" t="s">
        <v>389</v>
      </c>
      <c r="V7" s="17" t="s">
        <v>71</v>
      </c>
      <c r="W7" s="17" t="s">
        <v>72</v>
      </c>
      <c r="X7" s="17" t="s">
        <v>167</v>
      </c>
      <c r="Y7" s="17" t="s">
        <v>140</v>
      </c>
      <c r="Z7" s="17" t="s">
        <v>101</v>
      </c>
      <c r="AA7" s="17" t="s">
        <v>75</v>
      </c>
      <c r="AB7" s="17" t="s">
        <v>76</v>
      </c>
      <c r="AC7" s="17" t="s">
        <v>77</v>
      </c>
      <c r="AD7" s="17" t="s">
        <v>390</v>
      </c>
      <c r="AE7" s="17" t="s">
        <v>134</v>
      </c>
      <c r="AF7" s="17" t="s">
        <v>80</v>
      </c>
      <c r="AG7" s="17" t="s">
        <v>392</v>
      </c>
      <c r="AH7" s="17" t="s">
        <v>416</v>
      </c>
      <c r="AI7" s="17" t="s">
        <v>83</v>
      </c>
      <c r="AJ7" s="17" t="s">
        <v>393</v>
      </c>
    </row>
    <row r="8" spans="1:36" ht="19.95" customHeight="1" x14ac:dyDescent="0.35">
      <c r="A8" s="14" t="s">
        <v>489</v>
      </c>
      <c r="B8" s="15" t="s">
        <v>247</v>
      </c>
      <c r="C8" s="15" t="s">
        <v>241</v>
      </c>
      <c r="D8" s="15" t="s">
        <v>108</v>
      </c>
      <c r="E8" s="15" t="s">
        <v>204</v>
      </c>
      <c r="F8" s="15" t="s">
        <v>188</v>
      </c>
      <c r="G8" s="15" t="s">
        <v>73</v>
      </c>
      <c r="H8" s="15" t="s">
        <v>218</v>
      </c>
      <c r="I8" s="15" t="s">
        <v>41</v>
      </c>
      <c r="J8" s="15" t="s">
        <v>91</v>
      </c>
      <c r="K8" s="15" t="s">
        <v>376</v>
      </c>
      <c r="L8" s="15" t="s">
        <v>159</v>
      </c>
      <c r="M8" s="15" t="s">
        <v>79</v>
      </c>
      <c r="N8" s="15" t="s">
        <v>75</v>
      </c>
      <c r="O8" s="15" t="s">
        <v>101</v>
      </c>
      <c r="P8" s="15" t="s">
        <v>188</v>
      </c>
      <c r="Q8" s="15" t="s">
        <v>41</v>
      </c>
      <c r="R8" s="15" t="s">
        <v>179</v>
      </c>
      <c r="S8" s="15" t="s">
        <v>164</v>
      </c>
      <c r="T8" s="15" t="s">
        <v>279</v>
      </c>
      <c r="U8" s="15" t="s">
        <v>143</v>
      </c>
      <c r="V8" s="15" t="s">
        <v>140</v>
      </c>
      <c r="W8" s="15" t="s">
        <v>103</v>
      </c>
      <c r="X8" s="15" t="s">
        <v>101</v>
      </c>
      <c r="Y8" s="15" t="s">
        <v>103</v>
      </c>
      <c r="Z8" s="15" t="s">
        <v>103</v>
      </c>
      <c r="AA8" s="15" t="s">
        <v>100</v>
      </c>
      <c r="AB8" s="15" t="s">
        <v>102</v>
      </c>
      <c r="AC8" s="15" t="s">
        <v>306</v>
      </c>
      <c r="AD8" s="15" t="s">
        <v>204</v>
      </c>
      <c r="AE8" s="15" t="s">
        <v>105</v>
      </c>
      <c r="AF8" s="15" t="s">
        <v>218</v>
      </c>
      <c r="AG8" s="15" t="s">
        <v>246</v>
      </c>
      <c r="AH8" s="15" t="s">
        <v>178</v>
      </c>
      <c r="AI8" s="15" t="s">
        <v>105</v>
      </c>
      <c r="AJ8" s="15" t="s">
        <v>198</v>
      </c>
    </row>
    <row r="9" spans="1:36" ht="19.95" customHeight="1" x14ac:dyDescent="0.35">
      <c r="A9" s="16" t="s">
        <v>490</v>
      </c>
      <c r="B9" s="17" t="s">
        <v>149</v>
      </c>
      <c r="C9" s="17" t="s">
        <v>146</v>
      </c>
      <c r="D9" s="17" t="s">
        <v>124</v>
      </c>
      <c r="E9" s="17" t="s">
        <v>116</v>
      </c>
      <c r="F9" s="17" t="s">
        <v>171</v>
      </c>
      <c r="G9" s="17" t="s">
        <v>118</v>
      </c>
      <c r="H9" s="17" t="s">
        <v>125</v>
      </c>
      <c r="I9" s="17" t="s">
        <v>130</v>
      </c>
      <c r="J9" s="17" t="s">
        <v>130</v>
      </c>
      <c r="K9" s="17" t="s">
        <v>170</v>
      </c>
      <c r="L9" s="17" t="s">
        <v>151</v>
      </c>
      <c r="M9" s="17" t="s">
        <v>114</v>
      </c>
      <c r="N9" s="17" t="s">
        <v>170</v>
      </c>
      <c r="O9" s="17" t="s">
        <v>124</v>
      </c>
      <c r="P9" s="17" t="s">
        <v>130</v>
      </c>
      <c r="Q9" s="17" t="s">
        <v>149</v>
      </c>
      <c r="R9" s="17" t="s">
        <v>114</v>
      </c>
      <c r="S9" s="17" t="s">
        <v>174</v>
      </c>
      <c r="T9" s="17" t="s">
        <v>147</v>
      </c>
      <c r="U9" s="17" t="s">
        <v>127</v>
      </c>
      <c r="V9" s="17" t="s">
        <v>150</v>
      </c>
      <c r="W9" s="17" t="s">
        <v>175</v>
      </c>
      <c r="X9" s="17" t="s">
        <v>273</v>
      </c>
      <c r="Y9" s="17" t="s">
        <v>124</v>
      </c>
      <c r="Z9" s="17" t="s">
        <v>149</v>
      </c>
      <c r="AA9" s="17" t="s">
        <v>123</v>
      </c>
      <c r="AB9" s="17" t="s">
        <v>185</v>
      </c>
      <c r="AC9" s="17" t="s">
        <v>146</v>
      </c>
      <c r="AD9" s="17" t="s">
        <v>115</v>
      </c>
      <c r="AE9" s="17" t="s">
        <v>124</v>
      </c>
      <c r="AF9" s="17" t="s">
        <v>174</v>
      </c>
      <c r="AG9" s="17" t="s">
        <v>146</v>
      </c>
      <c r="AH9" s="17" t="s">
        <v>110</v>
      </c>
      <c r="AI9" s="17" t="s">
        <v>170</v>
      </c>
      <c r="AJ9" s="17" t="s">
        <v>175</v>
      </c>
    </row>
    <row r="10" spans="1:36" ht="19.95" customHeight="1" x14ac:dyDescent="0.35">
      <c r="A10" s="14" t="s">
        <v>473</v>
      </c>
      <c r="B10" s="15" t="s">
        <v>559</v>
      </c>
      <c r="C10" s="15" t="s">
        <v>46</v>
      </c>
      <c r="D10" s="15" t="s">
        <v>543</v>
      </c>
      <c r="E10" s="15" t="s">
        <v>532</v>
      </c>
      <c r="F10" s="15" t="s">
        <v>344</v>
      </c>
      <c r="G10" s="15" t="s">
        <v>560</v>
      </c>
      <c r="H10" s="15" t="s">
        <v>499</v>
      </c>
      <c r="I10" s="15" t="s">
        <v>330</v>
      </c>
      <c r="J10" s="15" t="s">
        <v>561</v>
      </c>
      <c r="K10" s="15" t="s">
        <v>541</v>
      </c>
      <c r="L10" s="15" t="s">
        <v>551</v>
      </c>
      <c r="M10" s="15" t="s">
        <v>388</v>
      </c>
      <c r="N10" s="15" t="s">
        <v>551</v>
      </c>
      <c r="O10" s="15" t="s">
        <v>231</v>
      </c>
      <c r="P10" s="15" t="s">
        <v>86</v>
      </c>
      <c r="Q10" s="15" t="s">
        <v>499</v>
      </c>
      <c r="R10" s="15" t="s">
        <v>562</v>
      </c>
      <c r="S10" s="15" t="s">
        <v>82</v>
      </c>
      <c r="T10" s="15" t="s">
        <v>168</v>
      </c>
      <c r="U10" s="15" t="s">
        <v>27</v>
      </c>
      <c r="V10" s="15" t="s">
        <v>180</v>
      </c>
      <c r="W10" s="15" t="s">
        <v>240</v>
      </c>
      <c r="X10" s="15" t="s">
        <v>218</v>
      </c>
      <c r="Y10" s="15" t="s">
        <v>73</v>
      </c>
      <c r="Z10" s="15" t="s">
        <v>74</v>
      </c>
      <c r="AA10" s="15" t="s">
        <v>75</v>
      </c>
      <c r="AB10" s="15" t="s">
        <v>79</v>
      </c>
      <c r="AC10" s="15" t="s">
        <v>563</v>
      </c>
      <c r="AD10" s="15" t="s">
        <v>33</v>
      </c>
      <c r="AE10" s="15" t="s">
        <v>158</v>
      </c>
      <c r="AF10" s="15" t="s">
        <v>393</v>
      </c>
      <c r="AG10" s="15" t="s">
        <v>564</v>
      </c>
      <c r="AH10" s="15" t="s">
        <v>336</v>
      </c>
      <c r="AI10" s="15" t="s">
        <v>101</v>
      </c>
      <c r="AJ10" s="15" t="s">
        <v>565</v>
      </c>
    </row>
    <row r="11" spans="1:36" ht="19.95" customHeight="1" x14ac:dyDescent="0.35">
      <c r="A11" s="16" t="s">
        <v>481</v>
      </c>
      <c r="B11" s="17" t="s">
        <v>497</v>
      </c>
      <c r="C11" s="17" t="s">
        <v>496</v>
      </c>
      <c r="D11" s="17" t="s">
        <v>208</v>
      </c>
      <c r="E11" s="17" t="s">
        <v>122</v>
      </c>
      <c r="F11" s="17" t="s">
        <v>498</v>
      </c>
      <c r="G11" s="17" t="s">
        <v>487</v>
      </c>
      <c r="H11" s="17" t="s">
        <v>313</v>
      </c>
      <c r="I11" s="17" t="s">
        <v>488</v>
      </c>
      <c r="J11" s="17" t="s">
        <v>488</v>
      </c>
      <c r="K11" s="17" t="s">
        <v>286</v>
      </c>
      <c r="L11" s="17" t="s">
        <v>275</v>
      </c>
      <c r="M11" s="17" t="s">
        <v>272</v>
      </c>
      <c r="N11" s="17" t="s">
        <v>286</v>
      </c>
      <c r="O11" s="17" t="s">
        <v>208</v>
      </c>
      <c r="P11" s="17" t="s">
        <v>488</v>
      </c>
      <c r="Q11" s="17" t="s">
        <v>497</v>
      </c>
      <c r="R11" s="17" t="s">
        <v>272</v>
      </c>
      <c r="S11" s="17" t="s">
        <v>482</v>
      </c>
      <c r="T11" s="17" t="s">
        <v>506</v>
      </c>
      <c r="U11" s="17" t="s">
        <v>483</v>
      </c>
      <c r="V11" s="17" t="s">
        <v>184</v>
      </c>
      <c r="W11" s="17" t="s">
        <v>485</v>
      </c>
      <c r="X11" s="17" t="s">
        <v>310</v>
      </c>
      <c r="Y11" s="17" t="s">
        <v>208</v>
      </c>
      <c r="Z11" s="17" t="s">
        <v>497</v>
      </c>
      <c r="AA11" s="17" t="s">
        <v>287</v>
      </c>
      <c r="AB11" s="17" t="s">
        <v>448</v>
      </c>
      <c r="AC11" s="17" t="s">
        <v>496</v>
      </c>
      <c r="AD11" s="17" t="s">
        <v>173</v>
      </c>
      <c r="AE11" s="17" t="s">
        <v>208</v>
      </c>
      <c r="AF11" s="17" t="s">
        <v>482</v>
      </c>
      <c r="AG11" s="17" t="s">
        <v>496</v>
      </c>
      <c r="AH11" s="17" t="s">
        <v>566</v>
      </c>
      <c r="AI11" s="17" t="s">
        <v>286</v>
      </c>
      <c r="AJ11" s="17" t="s">
        <v>485</v>
      </c>
    </row>
  </sheetData>
  <sheetProtection algorithmName="SHA-512" hashValue="T9+CDUo8+D0w+V+9xHnKCkIvEz4GECNo2HaCvjmZbR2jvlk+lIbP2VOtFE8UNunqGiZPvVX1U7/n+ze64J3XVg==" saltValue="sjBlV/H0DgUoH9ymT40oKQ==" spinCount="100000" sheet="1" objects="1" scenarios="1"/>
  <mergeCells count="9">
    <mergeCell ref="M4:Q4"/>
    <mergeCell ref="R4:AB4"/>
    <mergeCell ref="AC4:AF4"/>
    <mergeCell ref="AG4:AJ4"/>
    <mergeCell ref="B2:F2"/>
    <mergeCell ref="A3:D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pageSetUpPr fitToPage="1"/>
  </sheetPr>
  <dimension ref="A1:AJ11"/>
  <sheetViews>
    <sheetView showGridLines="0" workbookViewId="0"/>
  </sheetViews>
  <sheetFormatPr defaultColWidth="10.88671875" defaultRowHeight="14.4" x14ac:dyDescent="0.3"/>
  <cols>
    <col min="1" max="1" width="57.4414062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103.8" customHeight="1" x14ac:dyDescent="0.3">
      <c r="A3" s="94" t="s">
        <v>710</v>
      </c>
      <c r="B3" s="94"/>
      <c r="C3" s="94"/>
      <c r="D3" s="94"/>
      <c r="E3" s="52"/>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3.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53</v>
      </c>
      <c r="D7" s="17" t="s">
        <v>405</v>
      </c>
      <c r="E7" s="17" t="s">
        <v>385</v>
      </c>
      <c r="F7" s="17" t="s">
        <v>55</v>
      </c>
      <c r="G7" s="17" t="s">
        <v>34</v>
      </c>
      <c r="H7" s="17" t="s">
        <v>422</v>
      </c>
      <c r="I7" s="17" t="s">
        <v>357</v>
      </c>
      <c r="J7" s="17" t="s">
        <v>451</v>
      </c>
      <c r="K7" s="17" t="s">
        <v>19</v>
      </c>
      <c r="L7" s="17" t="s">
        <v>431</v>
      </c>
      <c r="M7" s="17" t="s">
        <v>62</v>
      </c>
      <c r="N7" s="17" t="s">
        <v>63</v>
      </c>
      <c r="O7" s="17" t="s">
        <v>348</v>
      </c>
      <c r="P7" s="17" t="s">
        <v>65</v>
      </c>
      <c r="Q7" s="17" t="s">
        <v>388</v>
      </c>
      <c r="R7" s="17" t="s">
        <v>408</v>
      </c>
      <c r="S7" s="17" t="s">
        <v>68</v>
      </c>
      <c r="T7" s="17" t="s">
        <v>69</v>
      </c>
      <c r="U7" s="17" t="s">
        <v>70</v>
      </c>
      <c r="V7" s="17" t="s">
        <v>71</v>
      </c>
      <c r="W7" s="17" t="s">
        <v>72</v>
      </c>
      <c r="X7" s="17" t="s">
        <v>167</v>
      </c>
      <c r="Y7" s="17" t="s">
        <v>140</v>
      </c>
      <c r="Z7" s="17" t="s">
        <v>101</v>
      </c>
      <c r="AA7" s="17" t="s">
        <v>75</v>
      </c>
      <c r="AB7" s="17" t="s">
        <v>76</v>
      </c>
      <c r="AC7" s="17" t="s">
        <v>77</v>
      </c>
      <c r="AD7" s="17" t="s">
        <v>78</v>
      </c>
      <c r="AE7" s="17" t="s">
        <v>79</v>
      </c>
      <c r="AF7" s="17" t="s">
        <v>80</v>
      </c>
      <c r="AG7" s="17" t="s">
        <v>392</v>
      </c>
      <c r="AH7" s="17" t="s">
        <v>307</v>
      </c>
      <c r="AI7" s="17" t="s">
        <v>162</v>
      </c>
      <c r="AJ7" s="17" t="s">
        <v>84</v>
      </c>
    </row>
    <row r="8" spans="1:36" ht="19.95" customHeight="1" x14ac:dyDescent="0.35">
      <c r="A8" s="14" t="s">
        <v>489</v>
      </c>
      <c r="B8" s="15" t="s">
        <v>177</v>
      </c>
      <c r="C8" s="15" t="s">
        <v>306</v>
      </c>
      <c r="D8" s="15" t="s">
        <v>178</v>
      </c>
      <c r="E8" s="15" t="s">
        <v>160</v>
      </c>
      <c r="F8" s="15" t="s">
        <v>140</v>
      </c>
      <c r="G8" s="15" t="s">
        <v>206</v>
      </c>
      <c r="H8" s="15" t="s">
        <v>206</v>
      </c>
      <c r="I8" s="15" t="s">
        <v>188</v>
      </c>
      <c r="J8" s="15" t="s">
        <v>49</v>
      </c>
      <c r="K8" s="15" t="s">
        <v>197</v>
      </c>
      <c r="L8" s="15" t="s">
        <v>187</v>
      </c>
      <c r="M8" s="15" t="s">
        <v>95</v>
      </c>
      <c r="N8" s="15" t="s">
        <v>197</v>
      </c>
      <c r="O8" s="15" t="s">
        <v>218</v>
      </c>
      <c r="P8" s="15" t="s">
        <v>96</v>
      </c>
      <c r="Q8" s="15" t="s">
        <v>189</v>
      </c>
      <c r="R8" s="15" t="s">
        <v>41</v>
      </c>
      <c r="S8" s="15" t="s">
        <v>143</v>
      </c>
      <c r="T8" s="15" t="s">
        <v>235</v>
      </c>
      <c r="U8" s="15" t="s">
        <v>143</v>
      </c>
      <c r="V8" s="15" t="s">
        <v>39</v>
      </c>
      <c r="W8" s="15" t="s">
        <v>100</v>
      </c>
      <c r="X8" s="15" t="s">
        <v>162</v>
      </c>
      <c r="Y8" s="15" t="s">
        <v>100</v>
      </c>
      <c r="Z8" s="15" t="s">
        <v>103</v>
      </c>
      <c r="AA8" s="15" t="s">
        <v>100</v>
      </c>
      <c r="AB8" s="15" t="s">
        <v>164</v>
      </c>
      <c r="AC8" s="15" t="s">
        <v>92</v>
      </c>
      <c r="AD8" s="15" t="s">
        <v>160</v>
      </c>
      <c r="AE8" s="15" t="s">
        <v>102</v>
      </c>
      <c r="AF8" s="15" t="s">
        <v>206</v>
      </c>
      <c r="AG8" s="15" t="s">
        <v>372</v>
      </c>
      <c r="AH8" s="15" t="s">
        <v>329</v>
      </c>
      <c r="AI8" s="15" t="s">
        <v>105</v>
      </c>
      <c r="AJ8" s="15" t="s">
        <v>73</v>
      </c>
    </row>
    <row r="9" spans="1:36" ht="19.95" customHeight="1" x14ac:dyDescent="0.35">
      <c r="A9" s="16" t="s">
        <v>490</v>
      </c>
      <c r="B9" s="17" t="s">
        <v>149</v>
      </c>
      <c r="C9" s="17" t="s">
        <v>149</v>
      </c>
      <c r="D9" s="17" t="s">
        <v>151</v>
      </c>
      <c r="E9" s="17" t="s">
        <v>129</v>
      </c>
      <c r="F9" s="17" t="s">
        <v>118</v>
      </c>
      <c r="G9" s="17" t="s">
        <v>172</v>
      </c>
      <c r="H9" s="17" t="s">
        <v>153</v>
      </c>
      <c r="I9" s="17" t="s">
        <v>170</v>
      </c>
      <c r="J9" s="17" t="s">
        <v>171</v>
      </c>
      <c r="K9" s="17" t="s">
        <v>125</v>
      </c>
      <c r="L9" s="17" t="s">
        <v>116</v>
      </c>
      <c r="M9" s="17" t="s">
        <v>117</v>
      </c>
      <c r="N9" s="17" t="s">
        <v>151</v>
      </c>
      <c r="O9" s="17" t="s">
        <v>125</v>
      </c>
      <c r="P9" s="17" t="s">
        <v>118</v>
      </c>
      <c r="Q9" s="17" t="s">
        <v>171</v>
      </c>
      <c r="R9" s="17" t="s">
        <v>124</v>
      </c>
      <c r="S9" s="17" t="s">
        <v>174</v>
      </c>
      <c r="T9" s="17" t="s">
        <v>112</v>
      </c>
      <c r="U9" s="17" t="s">
        <v>127</v>
      </c>
      <c r="V9" s="17" t="s">
        <v>176</v>
      </c>
      <c r="W9" s="17" t="s">
        <v>123</v>
      </c>
      <c r="X9" s="17" t="s">
        <v>126</v>
      </c>
      <c r="Y9" s="17" t="s">
        <v>123</v>
      </c>
      <c r="Z9" s="17" t="s">
        <v>118</v>
      </c>
      <c r="AA9" s="17" t="s">
        <v>123</v>
      </c>
      <c r="AB9" s="17" t="s">
        <v>117</v>
      </c>
      <c r="AC9" s="17" t="s">
        <v>149</v>
      </c>
      <c r="AD9" s="17" t="s">
        <v>112</v>
      </c>
      <c r="AE9" s="17" t="s">
        <v>176</v>
      </c>
      <c r="AF9" s="17" t="s">
        <v>174</v>
      </c>
      <c r="AG9" s="17" t="s">
        <v>171</v>
      </c>
      <c r="AH9" s="17" t="s">
        <v>148</v>
      </c>
      <c r="AI9" s="17" t="s">
        <v>117</v>
      </c>
      <c r="AJ9" s="17" t="s">
        <v>172</v>
      </c>
    </row>
    <row r="10" spans="1:36" ht="19.95" customHeight="1" x14ac:dyDescent="0.35">
      <c r="A10" s="14" t="s">
        <v>473</v>
      </c>
      <c r="B10" s="15" t="s">
        <v>567</v>
      </c>
      <c r="C10" s="15" t="s">
        <v>409</v>
      </c>
      <c r="D10" s="15" t="s">
        <v>568</v>
      </c>
      <c r="E10" s="15" t="s">
        <v>23</v>
      </c>
      <c r="F10" s="15" t="s">
        <v>238</v>
      </c>
      <c r="G10" s="15" t="s">
        <v>330</v>
      </c>
      <c r="H10" s="15" t="s">
        <v>360</v>
      </c>
      <c r="I10" s="15" t="s">
        <v>366</v>
      </c>
      <c r="J10" s="15" t="s">
        <v>569</v>
      </c>
      <c r="K10" s="15" t="s">
        <v>392</v>
      </c>
      <c r="L10" s="15" t="s">
        <v>407</v>
      </c>
      <c r="M10" s="15" t="s">
        <v>336</v>
      </c>
      <c r="N10" s="15" t="s">
        <v>68</v>
      </c>
      <c r="O10" s="15" t="s">
        <v>244</v>
      </c>
      <c r="P10" s="15" t="s">
        <v>536</v>
      </c>
      <c r="Q10" s="15" t="s">
        <v>35</v>
      </c>
      <c r="R10" s="15" t="s">
        <v>570</v>
      </c>
      <c r="S10" s="15" t="s">
        <v>307</v>
      </c>
      <c r="T10" s="15" t="s">
        <v>36</v>
      </c>
      <c r="U10" s="15" t="s">
        <v>398</v>
      </c>
      <c r="V10" s="15" t="s">
        <v>157</v>
      </c>
      <c r="W10" s="15" t="s">
        <v>72</v>
      </c>
      <c r="X10" s="15" t="s">
        <v>210</v>
      </c>
      <c r="Y10" s="15" t="s">
        <v>140</v>
      </c>
      <c r="Z10" s="15" t="s">
        <v>74</v>
      </c>
      <c r="AA10" s="15" t="s">
        <v>75</v>
      </c>
      <c r="AB10" s="15" t="s">
        <v>134</v>
      </c>
      <c r="AC10" s="15" t="s">
        <v>504</v>
      </c>
      <c r="AD10" s="15" t="s">
        <v>389</v>
      </c>
      <c r="AE10" s="15" t="s">
        <v>96</v>
      </c>
      <c r="AF10" s="15" t="s">
        <v>571</v>
      </c>
      <c r="AG10" s="15" t="s">
        <v>572</v>
      </c>
      <c r="AH10" s="15" t="s">
        <v>144</v>
      </c>
      <c r="AI10" s="15" t="s">
        <v>74</v>
      </c>
      <c r="AJ10" s="15" t="s">
        <v>573</v>
      </c>
    </row>
    <row r="11" spans="1:36" ht="19.95" customHeight="1" x14ac:dyDescent="0.35">
      <c r="A11" s="16" t="s">
        <v>481</v>
      </c>
      <c r="B11" s="17" t="s">
        <v>497</v>
      </c>
      <c r="C11" s="17" t="s">
        <v>497</v>
      </c>
      <c r="D11" s="17" t="s">
        <v>275</v>
      </c>
      <c r="E11" s="17" t="s">
        <v>214</v>
      </c>
      <c r="F11" s="17" t="s">
        <v>487</v>
      </c>
      <c r="G11" s="17" t="s">
        <v>484</v>
      </c>
      <c r="H11" s="17" t="s">
        <v>486</v>
      </c>
      <c r="I11" s="17" t="s">
        <v>286</v>
      </c>
      <c r="J11" s="17" t="s">
        <v>498</v>
      </c>
      <c r="K11" s="17" t="s">
        <v>313</v>
      </c>
      <c r="L11" s="17" t="s">
        <v>122</v>
      </c>
      <c r="M11" s="17" t="s">
        <v>288</v>
      </c>
      <c r="N11" s="17" t="s">
        <v>275</v>
      </c>
      <c r="O11" s="17" t="s">
        <v>313</v>
      </c>
      <c r="P11" s="17" t="s">
        <v>487</v>
      </c>
      <c r="Q11" s="17" t="s">
        <v>498</v>
      </c>
      <c r="R11" s="17" t="s">
        <v>208</v>
      </c>
      <c r="S11" s="17" t="s">
        <v>482</v>
      </c>
      <c r="T11" s="17" t="s">
        <v>315</v>
      </c>
      <c r="U11" s="17" t="s">
        <v>483</v>
      </c>
      <c r="V11" s="17" t="s">
        <v>517</v>
      </c>
      <c r="W11" s="17" t="s">
        <v>287</v>
      </c>
      <c r="X11" s="17" t="s">
        <v>289</v>
      </c>
      <c r="Y11" s="17" t="s">
        <v>287</v>
      </c>
      <c r="Z11" s="17" t="s">
        <v>487</v>
      </c>
      <c r="AA11" s="17" t="s">
        <v>287</v>
      </c>
      <c r="AB11" s="17" t="s">
        <v>288</v>
      </c>
      <c r="AC11" s="17" t="s">
        <v>497</v>
      </c>
      <c r="AD11" s="17" t="s">
        <v>315</v>
      </c>
      <c r="AE11" s="17" t="s">
        <v>517</v>
      </c>
      <c r="AF11" s="17" t="s">
        <v>482</v>
      </c>
      <c r="AG11" s="17" t="s">
        <v>498</v>
      </c>
      <c r="AH11" s="17" t="s">
        <v>202</v>
      </c>
      <c r="AI11" s="17" t="s">
        <v>288</v>
      </c>
      <c r="AJ11" s="17" t="s">
        <v>484</v>
      </c>
    </row>
  </sheetData>
  <sheetProtection algorithmName="SHA-512" hashValue="Vu1vp1oZVyqQZG9aYm4Ax0djijRQkqJR76S2xxNel0OLNodZ1EAQF053KOwNAwPOFQGQfH3BFy9vjoV82x7wzg==" saltValue="fDsi7ETfWecarBSiZwqNKQ==" spinCount="100000" sheet="1" objects="1" scenarios="1"/>
  <mergeCells count="9">
    <mergeCell ref="M4:Q4"/>
    <mergeCell ref="R4:AB4"/>
    <mergeCell ref="AC4:AF4"/>
    <mergeCell ref="AG4:AJ4"/>
    <mergeCell ref="B2:F2"/>
    <mergeCell ref="A3:D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pageSetUpPr fitToPage="1"/>
  </sheetPr>
  <dimension ref="A1:AJ11"/>
  <sheetViews>
    <sheetView showGridLines="0" workbookViewId="0"/>
  </sheetViews>
  <sheetFormatPr defaultColWidth="10.88671875" defaultRowHeight="14.4" x14ac:dyDescent="0.3"/>
  <cols>
    <col min="1" max="1" width="57.664062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103.8" customHeight="1" x14ac:dyDescent="0.3">
      <c r="A3" s="94" t="s">
        <v>711</v>
      </c>
      <c r="B3" s="94"/>
      <c r="C3" s="94"/>
      <c r="D3" s="52"/>
      <c r="E3" s="52"/>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3.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53</v>
      </c>
      <c r="D7" s="17" t="s">
        <v>405</v>
      </c>
      <c r="E7" s="17" t="s">
        <v>385</v>
      </c>
      <c r="F7" s="17" t="s">
        <v>55</v>
      </c>
      <c r="G7" s="17" t="s">
        <v>56</v>
      </c>
      <c r="H7" s="17" t="s">
        <v>422</v>
      </c>
      <c r="I7" s="17" t="s">
        <v>407</v>
      </c>
      <c r="J7" s="17" t="s">
        <v>59</v>
      </c>
      <c r="K7" s="17" t="s">
        <v>19</v>
      </c>
      <c r="L7" s="17" t="s">
        <v>431</v>
      </c>
      <c r="M7" s="17" t="s">
        <v>62</v>
      </c>
      <c r="N7" s="17" t="s">
        <v>386</v>
      </c>
      <c r="O7" s="17" t="s">
        <v>348</v>
      </c>
      <c r="P7" s="17" t="s">
        <v>65</v>
      </c>
      <c r="Q7" s="17" t="s">
        <v>364</v>
      </c>
      <c r="R7" s="17" t="s">
        <v>67</v>
      </c>
      <c r="S7" s="17" t="s">
        <v>68</v>
      </c>
      <c r="T7" s="17" t="s">
        <v>69</v>
      </c>
      <c r="U7" s="17" t="s">
        <v>70</v>
      </c>
      <c r="V7" s="17" t="s">
        <v>71</v>
      </c>
      <c r="W7" s="17" t="s">
        <v>72</v>
      </c>
      <c r="X7" s="17" t="s">
        <v>167</v>
      </c>
      <c r="Y7" s="17" t="s">
        <v>140</v>
      </c>
      <c r="Z7" s="17" t="s">
        <v>101</v>
      </c>
      <c r="AA7" s="17" t="s">
        <v>75</v>
      </c>
      <c r="AB7" s="17" t="s">
        <v>76</v>
      </c>
      <c r="AC7" s="17" t="s">
        <v>77</v>
      </c>
      <c r="AD7" s="17" t="s">
        <v>78</v>
      </c>
      <c r="AE7" s="17" t="s">
        <v>134</v>
      </c>
      <c r="AF7" s="17" t="s">
        <v>80</v>
      </c>
      <c r="AG7" s="17" t="s">
        <v>392</v>
      </c>
      <c r="AH7" s="17" t="s">
        <v>416</v>
      </c>
      <c r="AI7" s="17" t="s">
        <v>162</v>
      </c>
      <c r="AJ7" s="17" t="s">
        <v>393</v>
      </c>
    </row>
    <row r="8" spans="1:36" ht="19.95" customHeight="1" x14ac:dyDescent="0.35">
      <c r="A8" s="14" t="s">
        <v>489</v>
      </c>
      <c r="B8" s="15" t="s">
        <v>534</v>
      </c>
      <c r="C8" s="15" t="s">
        <v>87</v>
      </c>
      <c r="D8" s="15" t="s">
        <v>69</v>
      </c>
      <c r="E8" s="15" t="s">
        <v>200</v>
      </c>
      <c r="F8" s="15" t="s">
        <v>42</v>
      </c>
      <c r="G8" s="15" t="s">
        <v>179</v>
      </c>
      <c r="H8" s="15" t="s">
        <v>138</v>
      </c>
      <c r="I8" s="15" t="s">
        <v>159</v>
      </c>
      <c r="J8" s="15" t="s">
        <v>136</v>
      </c>
      <c r="K8" s="15" t="s">
        <v>403</v>
      </c>
      <c r="L8" s="15" t="s">
        <v>160</v>
      </c>
      <c r="M8" s="15" t="s">
        <v>135</v>
      </c>
      <c r="N8" s="15" t="s">
        <v>92</v>
      </c>
      <c r="O8" s="15" t="s">
        <v>49</v>
      </c>
      <c r="P8" s="15" t="s">
        <v>324</v>
      </c>
      <c r="Q8" s="15" t="s">
        <v>76</v>
      </c>
      <c r="R8" s="15" t="s">
        <v>242</v>
      </c>
      <c r="S8" s="15" t="s">
        <v>138</v>
      </c>
      <c r="T8" s="15" t="s">
        <v>75</v>
      </c>
      <c r="U8" s="15" t="s">
        <v>188</v>
      </c>
      <c r="V8" s="15" t="s">
        <v>179</v>
      </c>
      <c r="W8" s="15" t="s">
        <v>102</v>
      </c>
      <c r="X8" s="15" t="s">
        <v>143</v>
      </c>
      <c r="Y8" s="15" t="s">
        <v>164</v>
      </c>
      <c r="Z8" s="15" t="s">
        <v>104</v>
      </c>
      <c r="AA8" s="15" t="s">
        <v>102</v>
      </c>
      <c r="AB8" s="15" t="s">
        <v>74</v>
      </c>
      <c r="AC8" s="15" t="s">
        <v>232</v>
      </c>
      <c r="AD8" s="15" t="s">
        <v>235</v>
      </c>
      <c r="AE8" s="15" t="s">
        <v>164</v>
      </c>
      <c r="AF8" s="15" t="s">
        <v>242</v>
      </c>
      <c r="AG8" s="15" t="s">
        <v>27</v>
      </c>
      <c r="AH8" s="15" t="s">
        <v>49</v>
      </c>
      <c r="AI8" s="15" t="s">
        <v>143</v>
      </c>
      <c r="AJ8" s="15" t="s">
        <v>291</v>
      </c>
    </row>
    <row r="9" spans="1:36" ht="19.95" customHeight="1" x14ac:dyDescent="0.35">
      <c r="A9" s="16" t="s">
        <v>490</v>
      </c>
      <c r="B9" s="17" t="s">
        <v>176</v>
      </c>
      <c r="C9" s="17" t="s">
        <v>110</v>
      </c>
      <c r="D9" s="17" t="s">
        <v>115</v>
      </c>
      <c r="E9" s="17" t="s">
        <v>284</v>
      </c>
      <c r="F9" s="17" t="s">
        <v>120</v>
      </c>
      <c r="G9" s="17" t="s">
        <v>150</v>
      </c>
      <c r="H9" s="17" t="s">
        <v>120</v>
      </c>
      <c r="I9" s="17" t="s">
        <v>171</v>
      </c>
      <c r="J9" s="17" t="s">
        <v>147</v>
      </c>
      <c r="K9" s="17" t="s">
        <v>112</v>
      </c>
      <c r="L9" s="17" t="s">
        <v>147</v>
      </c>
      <c r="M9" s="17" t="s">
        <v>270</v>
      </c>
      <c r="N9" s="17" t="s">
        <v>129</v>
      </c>
      <c r="O9" s="17" t="s">
        <v>194</v>
      </c>
      <c r="P9" s="17" t="s">
        <v>148</v>
      </c>
      <c r="Q9" s="17" t="s">
        <v>113</v>
      </c>
      <c r="R9" s="17" t="s">
        <v>283</v>
      </c>
      <c r="S9" s="17" t="s">
        <v>113</v>
      </c>
      <c r="T9" s="17" t="s">
        <v>148</v>
      </c>
      <c r="U9" s="17" t="s">
        <v>113</v>
      </c>
      <c r="V9" s="17" t="s">
        <v>276</v>
      </c>
      <c r="W9" s="17" t="s">
        <v>118</v>
      </c>
      <c r="X9" s="17" t="s">
        <v>113</v>
      </c>
      <c r="Y9" s="17" t="s">
        <v>284</v>
      </c>
      <c r="Z9" s="17" t="s">
        <v>115</v>
      </c>
      <c r="AA9" s="17" t="s">
        <v>147</v>
      </c>
      <c r="AB9" s="17" t="s">
        <v>284</v>
      </c>
      <c r="AC9" s="17" t="s">
        <v>284</v>
      </c>
      <c r="AD9" s="17" t="s">
        <v>148</v>
      </c>
      <c r="AE9" s="17" t="s">
        <v>147</v>
      </c>
      <c r="AF9" s="17" t="s">
        <v>129</v>
      </c>
      <c r="AG9" s="17" t="s">
        <v>119</v>
      </c>
      <c r="AH9" s="17" t="s">
        <v>147</v>
      </c>
      <c r="AI9" s="17" t="s">
        <v>283</v>
      </c>
      <c r="AJ9" s="17" t="s">
        <v>150</v>
      </c>
    </row>
    <row r="10" spans="1:36" ht="19.95" customHeight="1" x14ac:dyDescent="0.35">
      <c r="A10" s="14" t="s">
        <v>473</v>
      </c>
      <c r="B10" s="15" t="s">
        <v>574</v>
      </c>
      <c r="C10" s="15" t="s">
        <v>575</v>
      </c>
      <c r="D10" s="15" t="s">
        <v>19</v>
      </c>
      <c r="E10" s="15" t="s">
        <v>32</v>
      </c>
      <c r="F10" s="15" t="s">
        <v>499</v>
      </c>
      <c r="G10" s="15" t="s">
        <v>141</v>
      </c>
      <c r="H10" s="15" t="s">
        <v>247</v>
      </c>
      <c r="I10" s="15" t="s">
        <v>390</v>
      </c>
      <c r="J10" s="15" t="s">
        <v>547</v>
      </c>
      <c r="K10" s="15" t="s">
        <v>356</v>
      </c>
      <c r="L10" s="15" t="s">
        <v>344</v>
      </c>
      <c r="M10" s="15" t="s">
        <v>33</v>
      </c>
      <c r="N10" s="15" t="s">
        <v>58</v>
      </c>
      <c r="O10" s="15" t="s">
        <v>177</v>
      </c>
      <c r="P10" s="15" t="s">
        <v>55</v>
      </c>
      <c r="Q10" s="15" t="s">
        <v>454</v>
      </c>
      <c r="R10" s="15" t="s">
        <v>142</v>
      </c>
      <c r="S10" s="15" t="s">
        <v>458</v>
      </c>
      <c r="T10" s="15" t="s">
        <v>396</v>
      </c>
      <c r="U10" s="15" t="s">
        <v>181</v>
      </c>
      <c r="V10" s="15" t="s">
        <v>376</v>
      </c>
      <c r="W10" s="15" t="s">
        <v>182</v>
      </c>
      <c r="X10" s="15" t="s">
        <v>205</v>
      </c>
      <c r="Y10" s="15" t="s">
        <v>74</v>
      </c>
      <c r="Z10" s="15" t="s">
        <v>210</v>
      </c>
      <c r="AA10" s="15" t="s">
        <v>188</v>
      </c>
      <c r="AB10" s="15" t="s">
        <v>159</v>
      </c>
      <c r="AC10" s="15" t="s">
        <v>576</v>
      </c>
      <c r="AD10" s="15" t="s">
        <v>454</v>
      </c>
      <c r="AE10" s="15" t="s">
        <v>39</v>
      </c>
      <c r="AF10" s="15" t="s">
        <v>577</v>
      </c>
      <c r="AG10" s="15" t="s">
        <v>530</v>
      </c>
      <c r="AH10" s="15" t="s">
        <v>66</v>
      </c>
      <c r="AI10" s="15" t="s">
        <v>210</v>
      </c>
      <c r="AJ10" s="15" t="s">
        <v>578</v>
      </c>
    </row>
    <row r="11" spans="1:36" ht="19.95" customHeight="1" x14ac:dyDescent="0.35">
      <c r="A11" s="16" t="s">
        <v>481</v>
      </c>
      <c r="B11" s="17" t="s">
        <v>517</v>
      </c>
      <c r="C11" s="17" t="s">
        <v>566</v>
      </c>
      <c r="D11" s="17" t="s">
        <v>173</v>
      </c>
      <c r="E11" s="17" t="s">
        <v>269</v>
      </c>
      <c r="F11" s="17" t="s">
        <v>264</v>
      </c>
      <c r="G11" s="17" t="s">
        <v>184</v>
      </c>
      <c r="H11" s="17" t="s">
        <v>264</v>
      </c>
      <c r="I11" s="17" t="s">
        <v>498</v>
      </c>
      <c r="J11" s="17" t="s">
        <v>506</v>
      </c>
      <c r="K11" s="17" t="s">
        <v>315</v>
      </c>
      <c r="L11" s="17" t="s">
        <v>506</v>
      </c>
      <c r="M11" s="17" t="s">
        <v>456</v>
      </c>
      <c r="N11" s="17" t="s">
        <v>214</v>
      </c>
      <c r="O11" s="17" t="s">
        <v>152</v>
      </c>
      <c r="P11" s="17" t="s">
        <v>202</v>
      </c>
      <c r="Q11" s="17" t="s">
        <v>437</v>
      </c>
      <c r="R11" s="17" t="s">
        <v>274</v>
      </c>
      <c r="S11" s="17" t="s">
        <v>437</v>
      </c>
      <c r="T11" s="17" t="s">
        <v>202</v>
      </c>
      <c r="U11" s="17" t="s">
        <v>437</v>
      </c>
      <c r="V11" s="17" t="s">
        <v>314</v>
      </c>
      <c r="W11" s="17" t="s">
        <v>487</v>
      </c>
      <c r="X11" s="17" t="s">
        <v>437</v>
      </c>
      <c r="Y11" s="17" t="s">
        <v>269</v>
      </c>
      <c r="Z11" s="17" t="s">
        <v>173</v>
      </c>
      <c r="AA11" s="17" t="s">
        <v>506</v>
      </c>
      <c r="AB11" s="17" t="s">
        <v>269</v>
      </c>
      <c r="AC11" s="17" t="s">
        <v>269</v>
      </c>
      <c r="AD11" s="17" t="s">
        <v>202</v>
      </c>
      <c r="AE11" s="17" t="s">
        <v>506</v>
      </c>
      <c r="AF11" s="17" t="s">
        <v>214</v>
      </c>
      <c r="AG11" s="17" t="s">
        <v>267</v>
      </c>
      <c r="AH11" s="17" t="s">
        <v>506</v>
      </c>
      <c r="AI11" s="17" t="s">
        <v>274</v>
      </c>
      <c r="AJ11" s="17" t="s">
        <v>184</v>
      </c>
    </row>
  </sheetData>
  <sheetProtection algorithmName="SHA-512" hashValue="v1ROKQCl0zbooqy94IZJrmkHfbHC0eUhkw6wsFVH+++ddT5bt9ILUQjRXTuDHvX1zObNqMVzzWtOhxN/k/rvGg==" saltValue="kATBrNw3U8Yu74zFMMOUOQ==" spinCount="100000" sheet="1" objects="1" scenarios="1"/>
  <mergeCells count="9">
    <mergeCell ref="R4:AB4"/>
    <mergeCell ref="AC4:AF4"/>
    <mergeCell ref="AG4:AJ4"/>
    <mergeCell ref="A3:C3"/>
    <mergeCell ref="B2:F2"/>
    <mergeCell ref="C4:D4"/>
    <mergeCell ref="E4:I4"/>
    <mergeCell ref="J4:L4"/>
    <mergeCell ref="M4:Q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pageSetUpPr fitToPage="1"/>
  </sheetPr>
  <dimension ref="A1:AJ11"/>
  <sheetViews>
    <sheetView showGridLines="0" workbookViewId="0"/>
  </sheetViews>
  <sheetFormatPr defaultColWidth="10.88671875" defaultRowHeight="14.4" x14ac:dyDescent="0.3"/>
  <cols>
    <col min="1" max="1" width="57.554687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103.8" customHeight="1" x14ac:dyDescent="0.3">
      <c r="A3" s="94" t="s">
        <v>712</v>
      </c>
      <c r="B3" s="94"/>
      <c r="C3" s="94"/>
      <c r="D3" s="52"/>
      <c r="E3" s="52"/>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3.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53</v>
      </c>
      <c r="D7" s="17" t="s">
        <v>405</v>
      </c>
      <c r="E7" s="17" t="s">
        <v>385</v>
      </c>
      <c r="F7" s="17" t="s">
        <v>421</v>
      </c>
      <c r="G7" s="17" t="s">
        <v>34</v>
      </c>
      <c r="H7" s="17" t="s">
        <v>406</v>
      </c>
      <c r="I7" s="17" t="s">
        <v>407</v>
      </c>
      <c r="J7" s="17" t="s">
        <v>451</v>
      </c>
      <c r="K7" s="17" t="s">
        <v>60</v>
      </c>
      <c r="L7" s="17" t="s">
        <v>431</v>
      </c>
      <c r="M7" s="17" t="s">
        <v>62</v>
      </c>
      <c r="N7" s="17" t="s">
        <v>386</v>
      </c>
      <c r="O7" s="17" t="s">
        <v>348</v>
      </c>
      <c r="P7" s="17" t="s">
        <v>387</v>
      </c>
      <c r="Q7" s="17" t="s">
        <v>388</v>
      </c>
      <c r="R7" s="17" t="s">
        <v>408</v>
      </c>
      <c r="S7" s="17" t="s">
        <v>68</v>
      </c>
      <c r="T7" s="17" t="s">
        <v>433</v>
      </c>
      <c r="U7" s="17" t="s">
        <v>70</v>
      </c>
      <c r="V7" s="17" t="s">
        <v>317</v>
      </c>
      <c r="W7" s="17" t="s">
        <v>72</v>
      </c>
      <c r="X7" s="17" t="s">
        <v>167</v>
      </c>
      <c r="Y7" s="17" t="s">
        <v>140</v>
      </c>
      <c r="Z7" s="17" t="s">
        <v>101</v>
      </c>
      <c r="AA7" s="17" t="s">
        <v>279</v>
      </c>
      <c r="AB7" s="17" t="s">
        <v>76</v>
      </c>
      <c r="AC7" s="17" t="s">
        <v>77</v>
      </c>
      <c r="AD7" s="17" t="s">
        <v>390</v>
      </c>
      <c r="AE7" s="17" t="s">
        <v>134</v>
      </c>
      <c r="AF7" s="17" t="s">
        <v>409</v>
      </c>
      <c r="AG7" s="17" t="s">
        <v>392</v>
      </c>
      <c r="AH7" s="17" t="s">
        <v>307</v>
      </c>
      <c r="AI7" s="17" t="s">
        <v>162</v>
      </c>
      <c r="AJ7" s="17" t="s">
        <v>84</v>
      </c>
    </row>
    <row r="8" spans="1:36" ht="19.95" customHeight="1" x14ac:dyDescent="0.35">
      <c r="A8" s="14" t="s">
        <v>489</v>
      </c>
      <c r="B8" s="15" t="s">
        <v>579</v>
      </c>
      <c r="C8" s="15" t="s">
        <v>580</v>
      </c>
      <c r="D8" s="15" t="s">
        <v>581</v>
      </c>
      <c r="E8" s="15" t="s">
        <v>238</v>
      </c>
      <c r="F8" s="15" t="s">
        <v>233</v>
      </c>
      <c r="G8" s="15" t="s">
        <v>442</v>
      </c>
      <c r="H8" s="15" t="s">
        <v>369</v>
      </c>
      <c r="I8" s="15" t="s">
        <v>560</v>
      </c>
      <c r="J8" s="15" t="s">
        <v>582</v>
      </c>
      <c r="K8" s="15" t="s">
        <v>583</v>
      </c>
      <c r="L8" s="15" t="s">
        <v>142</v>
      </c>
      <c r="M8" s="15" t="s">
        <v>244</v>
      </c>
      <c r="N8" s="15" t="s">
        <v>344</v>
      </c>
      <c r="O8" s="15" t="s">
        <v>403</v>
      </c>
      <c r="P8" s="15" t="s">
        <v>479</v>
      </c>
      <c r="Q8" s="15" t="s">
        <v>362</v>
      </c>
      <c r="R8" s="15" t="s">
        <v>297</v>
      </c>
      <c r="S8" s="15" t="s">
        <v>458</v>
      </c>
      <c r="T8" s="15" t="s">
        <v>249</v>
      </c>
      <c r="U8" s="15" t="s">
        <v>420</v>
      </c>
      <c r="V8" s="15" t="s">
        <v>241</v>
      </c>
      <c r="W8" s="15" t="s">
        <v>376</v>
      </c>
      <c r="X8" s="15" t="s">
        <v>73</v>
      </c>
      <c r="Y8" s="15" t="s">
        <v>162</v>
      </c>
      <c r="Z8" s="15" t="s">
        <v>74</v>
      </c>
      <c r="AA8" s="15" t="s">
        <v>39</v>
      </c>
      <c r="AB8" s="15" t="s">
        <v>96</v>
      </c>
      <c r="AC8" s="15" t="s">
        <v>331</v>
      </c>
      <c r="AD8" s="15" t="s">
        <v>231</v>
      </c>
      <c r="AE8" s="15" t="s">
        <v>41</v>
      </c>
      <c r="AF8" s="15" t="s">
        <v>572</v>
      </c>
      <c r="AG8" s="15" t="s">
        <v>584</v>
      </c>
      <c r="AH8" s="15" t="s">
        <v>406</v>
      </c>
      <c r="AI8" s="15" t="s">
        <v>210</v>
      </c>
      <c r="AJ8" s="15" t="s">
        <v>352</v>
      </c>
    </row>
    <row r="9" spans="1:36" ht="19.95" customHeight="1" x14ac:dyDescent="0.35">
      <c r="A9" s="16" t="s">
        <v>490</v>
      </c>
      <c r="B9" s="17" t="s">
        <v>566</v>
      </c>
      <c r="C9" s="17" t="s">
        <v>122</v>
      </c>
      <c r="D9" s="17" t="s">
        <v>274</v>
      </c>
      <c r="E9" s="17" t="s">
        <v>269</v>
      </c>
      <c r="F9" s="17" t="s">
        <v>448</v>
      </c>
      <c r="G9" s="17" t="s">
        <v>517</v>
      </c>
      <c r="H9" s="17" t="s">
        <v>566</v>
      </c>
      <c r="I9" s="17" t="s">
        <v>286</v>
      </c>
      <c r="J9" s="17" t="s">
        <v>202</v>
      </c>
      <c r="K9" s="17" t="s">
        <v>173</v>
      </c>
      <c r="L9" s="17" t="s">
        <v>506</v>
      </c>
      <c r="M9" s="17" t="s">
        <v>517</v>
      </c>
      <c r="N9" s="17" t="s">
        <v>566</v>
      </c>
      <c r="O9" s="17" t="s">
        <v>173</v>
      </c>
      <c r="P9" s="17" t="s">
        <v>506</v>
      </c>
      <c r="Q9" s="17" t="s">
        <v>506</v>
      </c>
      <c r="R9" s="17" t="s">
        <v>264</v>
      </c>
      <c r="S9" s="17" t="s">
        <v>448</v>
      </c>
      <c r="T9" s="17" t="s">
        <v>496</v>
      </c>
      <c r="U9" s="17" t="s">
        <v>506</v>
      </c>
      <c r="V9" s="17" t="s">
        <v>122</v>
      </c>
      <c r="W9" s="17" t="s">
        <v>339</v>
      </c>
      <c r="X9" s="17" t="s">
        <v>524</v>
      </c>
      <c r="Y9" s="17" t="s">
        <v>202</v>
      </c>
      <c r="Z9" s="17" t="s">
        <v>208</v>
      </c>
      <c r="AA9" s="17" t="s">
        <v>524</v>
      </c>
      <c r="AB9" s="17" t="s">
        <v>314</v>
      </c>
      <c r="AC9" s="17" t="s">
        <v>566</v>
      </c>
      <c r="AD9" s="17" t="s">
        <v>288</v>
      </c>
      <c r="AE9" s="17" t="s">
        <v>192</v>
      </c>
      <c r="AF9" s="17" t="s">
        <v>173</v>
      </c>
      <c r="AG9" s="17" t="s">
        <v>202</v>
      </c>
      <c r="AH9" s="17" t="s">
        <v>517</v>
      </c>
      <c r="AI9" s="17" t="s">
        <v>267</v>
      </c>
      <c r="AJ9" s="17" t="s">
        <v>202</v>
      </c>
    </row>
    <row r="10" spans="1:36" ht="19.95" customHeight="1" x14ac:dyDescent="0.35">
      <c r="A10" s="14" t="s">
        <v>473</v>
      </c>
      <c r="B10" s="15" t="s">
        <v>455</v>
      </c>
      <c r="C10" s="15" t="s">
        <v>182</v>
      </c>
      <c r="D10" s="15" t="s">
        <v>434</v>
      </c>
      <c r="E10" s="15" t="s">
        <v>256</v>
      </c>
      <c r="F10" s="15" t="s">
        <v>372</v>
      </c>
      <c r="G10" s="15" t="s">
        <v>49</v>
      </c>
      <c r="H10" s="15" t="s">
        <v>38</v>
      </c>
      <c r="I10" s="15" t="s">
        <v>158</v>
      </c>
      <c r="J10" s="15" t="s">
        <v>200</v>
      </c>
      <c r="K10" s="15" t="s">
        <v>230</v>
      </c>
      <c r="L10" s="15" t="s">
        <v>97</v>
      </c>
      <c r="M10" s="15" t="s">
        <v>161</v>
      </c>
      <c r="N10" s="15" t="s">
        <v>139</v>
      </c>
      <c r="O10" s="15" t="s">
        <v>235</v>
      </c>
      <c r="P10" s="15" t="s">
        <v>305</v>
      </c>
      <c r="Q10" s="15" t="s">
        <v>91</v>
      </c>
      <c r="R10" s="15" t="s">
        <v>245</v>
      </c>
      <c r="S10" s="15" t="s">
        <v>138</v>
      </c>
      <c r="T10" s="15" t="s">
        <v>96</v>
      </c>
      <c r="U10" s="15" t="s">
        <v>79</v>
      </c>
      <c r="V10" s="15" t="s">
        <v>40</v>
      </c>
      <c r="W10" s="15" t="s">
        <v>95</v>
      </c>
      <c r="X10" s="15" t="s">
        <v>164</v>
      </c>
      <c r="Y10" s="15" t="s">
        <v>143</v>
      </c>
      <c r="Z10" s="15" t="s">
        <v>103</v>
      </c>
      <c r="AA10" s="15" t="s">
        <v>206</v>
      </c>
      <c r="AB10" s="15" t="s">
        <v>83</v>
      </c>
      <c r="AC10" s="15" t="s">
        <v>256</v>
      </c>
      <c r="AD10" s="15" t="s">
        <v>163</v>
      </c>
      <c r="AE10" s="15" t="s">
        <v>218</v>
      </c>
      <c r="AF10" s="15" t="s">
        <v>247</v>
      </c>
      <c r="AG10" s="15" t="s">
        <v>72</v>
      </c>
      <c r="AH10" s="15" t="s">
        <v>133</v>
      </c>
      <c r="AI10" s="15" t="s">
        <v>143</v>
      </c>
      <c r="AJ10" s="15" t="s">
        <v>94</v>
      </c>
    </row>
    <row r="11" spans="1:36" ht="19.95" customHeight="1" x14ac:dyDescent="0.35">
      <c r="A11" s="16" t="s">
        <v>481</v>
      </c>
      <c r="B11" s="17" t="s">
        <v>110</v>
      </c>
      <c r="C11" s="17" t="s">
        <v>116</v>
      </c>
      <c r="D11" s="17" t="s">
        <v>283</v>
      </c>
      <c r="E11" s="17" t="s">
        <v>284</v>
      </c>
      <c r="F11" s="17" t="s">
        <v>185</v>
      </c>
      <c r="G11" s="17" t="s">
        <v>176</v>
      </c>
      <c r="H11" s="17" t="s">
        <v>110</v>
      </c>
      <c r="I11" s="17" t="s">
        <v>170</v>
      </c>
      <c r="J11" s="17" t="s">
        <v>148</v>
      </c>
      <c r="K11" s="17" t="s">
        <v>115</v>
      </c>
      <c r="L11" s="17" t="s">
        <v>147</v>
      </c>
      <c r="M11" s="17" t="s">
        <v>176</v>
      </c>
      <c r="N11" s="17" t="s">
        <v>110</v>
      </c>
      <c r="O11" s="17" t="s">
        <v>115</v>
      </c>
      <c r="P11" s="17" t="s">
        <v>147</v>
      </c>
      <c r="Q11" s="17" t="s">
        <v>147</v>
      </c>
      <c r="R11" s="17" t="s">
        <v>120</v>
      </c>
      <c r="S11" s="17" t="s">
        <v>185</v>
      </c>
      <c r="T11" s="17" t="s">
        <v>146</v>
      </c>
      <c r="U11" s="17" t="s">
        <v>147</v>
      </c>
      <c r="V11" s="17" t="s">
        <v>116</v>
      </c>
      <c r="W11" s="17" t="s">
        <v>155</v>
      </c>
      <c r="X11" s="17" t="s">
        <v>111</v>
      </c>
      <c r="Y11" s="17" t="s">
        <v>148</v>
      </c>
      <c r="Z11" s="17" t="s">
        <v>124</v>
      </c>
      <c r="AA11" s="17" t="s">
        <v>111</v>
      </c>
      <c r="AB11" s="17" t="s">
        <v>276</v>
      </c>
      <c r="AC11" s="17" t="s">
        <v>110</v>
      </c>
      <c r="AD11" s="17" t="s">
        <v>117</v>
      </c>
      <c r="AE11" s="17" t="s">
        <v>282</v>
      </c>
      <c r="AF11" s="17" t="s">
        <v>115</v>
      </c>
      <c r="AG11" s="17" t="s">
        <v>148</v>
      </c>
      <c r="AH11" s="17" t="s">
        <v>176</v>
      </c>
      <c r="AI11" s="17" t="s">
        <v>119</v>
      </c>
      <c r="AJ11" s="17" t="s">
        <v>148</v>
      </c>
    </row>
  </sheetData>
  <sheetProtection algorithmName="SHA-512" hashValue="Kfibc5uz5Vlu567AsQMxpz8S+Bt//LgcEejeSEVZ4UY3k+xhFCfph1eEFE2qucOOWUNoIHafC53sTHDcZ8ztgA==" saltValue="GVf9edrEBko0t6joweom2A==" spinCount="100000" sheet="1" objects="1" scenarios="1"/>
  <mergeCells count="9">
    <mergeCell ref="R4:AB4"/>
    <mergeCell ref="AC4:AF4"/>
    <mergeCell ref="AG4:AJ4"/>
    <mergeCell ref="A3:C3"/>
    <mergeCell ref="B2:F2"/>
    <mergeCell ref="C4:D4"/>
    <mergeCell ref="E4:I4"/>
    <mergeCell ref="J4:L4"/>
    <mergeCell ref="M4:Q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pageSetUpPr fitToPage="1"/>
  </sheetPr>
  <dimension ref="A1:AJ11"/>
  <sheetViews>
    <sheetView showGridLines="0" workbookViewId="0"/>
  </sheetViews>
  <sheetFormatPr defaultColWidth="10.88671875" defaultRowHeight="14.4" x14ac:dyDescent="0.3"/>
  <cols>
    <col min="1" max="1" width="56.8867187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103.8" customHeight="1" x14ac:dyDescent="0.3">
      <c r="A3" s="94" t="s">
        <v>713</v>
      </c>
      <c r="B3" s="94"/>
      <c r="C3" s="94"/>
      <c r="D3" s="94"/>
      <c r="E3" s="52"/>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3.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53</v>
      </c>
      <c r="D7" s="17" t="s">
        <v>384</v>
      </c>
      <c r="E7" s="17" t="s">
        <v>385</v>
      </c>
      <c r="F7" s="17" t="s">
        <v>421</v>
      </c>
      <c r="G7" s="17" t="s">
        <v>34</v>
      </c>
      <c r="H7" s="17" t="s">
        <v>406</v>
      </c>
      <c r="I7" s="17" t="s">
        <v>357</v>
      </c>
      <c r="J7" s="17" t="s">
        <v>59</v>
      </c>
      <c r="K7" s="17" t="s">
        <v>19</v>
      </c>
      <c r="L7" s="17" t="s">
        <v>61</v>
      </c>
      <c r="M7" s="17" t="s">
        <v>62</v>
      </c>
      <c r="N7" s="17" t="s">
        <v>386</v>
      </c>
      <c r="O7" s="17" t="s">
        <v>348</v>
      </c>
      <c r="P7" s="17" t="s">
        <v>387</v>
      </c>
      <c r="Q7" s="17" t="s">
        <v>364</v>
      </c>
      <c r="R7" s="17" t="s">
        <v>408</v>
      </c>
      <c r="S7" s="17" t="s">
        <v>68</v>
      </c>
      <c r="T7" s="17" t="s">
        <v>433</v>
      </c>
      <c r="U7" s="17" t="s">
        <v>70</v>
      </c>
      <c r="V7" s="17" t="s">
        <v>71</v>
      </c>
      <c r="W7" s="17" t="s">
        <v>72</v>
      </c>
      <c r="X7" s="17" t="s">
        <v>167</v>
      </c>
      <c r="Y7" s="17" t="s">
        <v>140</v>
      </c>
      <c r="Z7" s="17" t="s">
        <v>101</v>
      </c>
      <c r="AA7" s="17" t="s">
        <v>75</v>
      </c>
      <c r="AB7" s="17" t="s">
        <v>76</v>
      </c>
      <c r="AC7" s="17" t="s">
        <v>77</v>
      </c>
      <c r="AD7" s="17" t="s">
        <v>78</v>
      </c>
      <c r="AE7" s="17" t="s">
        <v>79</v>
      </c>
      <c r="AF7" s="17" t="s">
        <v>409</v>
      </c>
      <c r="AG7" s="17" t="s">
        <v>392</v>
      </c>
      <c r="AH7" s="17" t="s">
        <v>307</v>
      </c>
      <c r="AI7" s="17" t="s">
        <v>83</v>
      </c>
      <c r="AJ7" s="17" t="s">
        <v>84</v>
      </c>
    </row>
    <row r="8" spans="1:36" ht="19.95" customHeight="1" x14ac:dyDescent="0.35">
      <c r="A8" s="14" t="s">
        <v>489</v>
      </c>
      <c r="B8" s="15" t="s">
        <v>142</v>
      </c>
      <c r="C8" s="15" t="s">
        <v>180</v>
      </c>
      <c r="D8" s="15" t="s">
        <v>325</v>
      </c>
      <c r="E8" s="15" t="s">
        <v>189</v>
      </c>
      <c r="F8" s="15" t="s">
        <v>158</v>
      </c>
      <c r="G8" s="15" t="s">
        <v>108</v>
      </c>
      <c r="H8" s="15" t="s">
        <v>91</v>
      </c>
      <c r="I8" s="15" t="s">
        <v>305</v>
      </c>
      <c r="J8" s="15" t="s">
        <v>135</v>
      </c>
      <c r="K8" s="15" t="s">
        <v>139</v>
      </c>
      <c r="L8" s="15" t="s">
        <v>42</v>
      </c>
      <c r="M8" s="15" t="s">
        <v>75</v>
      </c>
      <c r="N8" s="15" t="s">
        <v>133</v>
      </c>
      <c r="O8" s="15" t="s">
        <v>41</v>
      </c>
      <c r="P8" s="15" t="s">
        <v>329</v>
      </c>
      <c r="Q8" s="15" t="s">
        <v>75</v>
      </c>
      <c r="R8" s="15" t="s">
        <v>210</v>
      </c>
      <c r="S8" s="15" t="s">
        <v>161</v>
      </c>
      <c r="T8" s="15" t="s">
        <v>83</v>
      </c>
      <c r="U8" s="15" t="s">
        <v>138</v>
      </c>
      <c r="V8" s="15" t="s">
        <v>40</v>
      </c>
      <c r="W8" s="15" t="s">
        <v>279</v>
      </c>
      <c r="X8" s="15" t="s">
        <v>100</v>
      </c>
      <c r="Y8" s="15" t="s">
        <v>198</v>
      </c>
      <c r="Z8" s="15" t="s">
        <v>100</v>
      </c>
      <c r="AA8" s="15" t="s">
        <v>101</v>
      </c>
      <c r="AB8" s="15" t="s">
        <v>164</v>
      </c>
      <c r="AC8" s="15" t="s">
        <v>134</v>
      </c>
      <c r="AD8" s="15" t="s">
        <v>96</v>
      </c>
      <c r="AE8" s="15" t="s">
        <v>164</v>
      </c>
      <c r="AF8" s="15" t="s">
        <v>88</v>
      </c>
      <c r="AG8" s="15" t="s">
        <v>45</v>
      </c>
      <c r="AH8" s="15" t="s">
        <v>75</v>
      </c>
      <c r="AI8" s="15" t="s">
        <v>105</v>
      </c>
      <c r="AJ8" s="15" t="s">
        <v>413</v>
      </c>
    </row>
    <row r="9" spans="1:36" ht="19.95" customHeight="1" x14ac:dyDescent="0.35">
      <c r="A9" s="16" t="s">
        <v>490</v>
      </c>
      <c r="B9" s="17" t="s">
        <v>129</v>
      </c>
      <c r="C9" s="17" t="s">
        <v>114</v>
      </c>
      <c r="D9" s="17" t="s">
        <v>185</v>
      </c>
      <c r="E9" s="17" t="s">
        <v>124</v>
      </c>
      <c r="F9" s="17" t="s">
        <v>170</v>
      </c>
      <c r="G9" s="17" t="s">
        <v>185</v>
      </c>
      <c r="H9" s="17" t="s">
        <v>110</v>
      </c>
      <c r="I9" s="17" t="s">
        <v>283</v>
      </c>
      <c r="J9" s="17" t="s">
        <v>117</v>
      </c>
      <c r="K9" s="17" t="s">
        <v>146</v>
      </c>
      <c r="L9" s="17" t="s">
        <v>176</v>
      </c>
      <c r="M9" s="17" t="s">
        <v>116</v>
      </c>
      <c r="N9" s="17" t="s">
        <v>147</v>
      </c>
      <c r="O9" s="17" t="s">
        <v>171</v>
      </c>
      <c r="P9" s="17" t="s">
        <v>129</v>
      </c>
      <c r="Q9" s="17" t="s">
        <v>129</v>
      </c>
      <c r="R9" s="17" t="s">
        <v>127</v>
      </c>
      <c r="S9" s="17" t="s">
        <v>148</v>
      </c>
      <c r="T9" s="17" t="s">
        <v>151</v>
      </c>
      <c r="U9" s="17" t="s">
        <v>312</v>
      </c>
      <c r="V9" s="17" t="s">
        <v>116</v>
      </c>
      <c r="W9" s="17" t="s">
        <v>282</v>
      </c>
      <c r="X9" s="17" t="s">
        <v>123</v>
      </c>
      <c r="Y9" s="17" t="s">
        <v>194</v>
      </c>
      <c r="Z9" s="17" t="s">
        <v>123</v>
      </c>
      <c r="AA9" s="17" t="s">
        <v>285</v>
      </c>
      <c r="AB9" s="17" t="s">
        <v>129</v>
      </c>
      <c r="AC9" s="17" t="s">
        <v>124</v>
      </c>
      <c r="AD9" s="17" t="s">
        <v>171</v>
      </c>
      <c r="AE9" s="17" t="s">
        <v>147</v>
      </c>
      <c r="AF9" s="17" t="s">
        <v>112</v>
      </c>
      <c r="AG9" s="17" t="s">
        <v>171</v>
      </c>
      <c r="AH9" s="17" t="s">
        <v>146</v>
      </c>
      <c r="AI9" s="17" t="s">
        <v>146</v>
      </c>
      <c r="AJ9" s="17" t="s">
        <v>110</v>
      </c>
    </row>
    <row r="10" spans="1:36" ht="19.95" customHeight="1" x14ac:dyDescent="0.35">
      <c r="A10" s="14" t="s">
        <v>473</v>
      </c>
      <c r="B10" s="15" t="s">
        <v>585</v>
      </c>
      <c r="C10" s="15" t="s">
        <v>586</v>
      </c>
      <c r="D10" s="15" t="s">
        <v>580</v>
      </c>
      <c r="E10" s="15" t="s">
        <v>423</v>
      </c>
      <c r="F10" s="15" t="s">
        <v>587</v>
      </c>
      <c r="G10" s="15" t="s">
        <v>244</v>
      </c>
      <c r="H10" s="15" t="s">
        <v>166</v>
      </c>
      <c r="I10" s="15" t="s">
        <v>69</v>
      </c>
      <c r="J10" s="15" t="s">
        <v>588</v>
      </c>
      <c r="K10" s="15" t="s">
        <v>589</v>
      </c>
      <c r="L10" s="15" t="s">
        <v>347</v>
      </c>
      <c r="M10" s="15" t="s">
        <v>233</v>
      </c>
      <c r="N10" s="15" t="s">
        <v>453</v>
      </c>
      <c r="O10" s="15" t="s">
        <v>461</v>
      </c>
      <c r="P10" s="15" t="s">
        <v>99</v>
      </c>
      <c r="Q10" s="15" t="s">
        <v>461</v>
      </c>
      <c r="R10" s="15" t="s">
        <v>590</v>
      </c>
      <c r="S10" s="15" t="s">
        <v>388</v>
      </c>
      <c r="T10" s="15" t="s">
        <v>166</v>
      </c>
      <c r="U10" s="15" t="s">
        <v>131</v>
      </c>
      <c r="V10" s="15" t="s">
        <v>298</v>
      </c>
      <c r="W10" s="15" t="s">
        <v>229</v>
      </c>
      <c r="X10" s="15" t="s">
        <v>167</v>
      </c>
      <c r="Y10" s="15" t="s">
        <v>101</v>
      </c>
      <c r="Z10" s="15" t="s">
        <v>101</v>
      </c>
      <c r="AA10" s="15" t="s">
        <v>189</v>
      </c>
      <c r="AB10" s="15" t="s">
        <v>134</v>
      </c>
      <c r="AC10" s="15" t="s">
        <v>591</v>
      </c>
      <c r="AD10" s="15" t="s">
        <v>432</v>
      </c>
      <c r="AE10" s="15" t="s">
        <v>167</v>
      </c>
      <c r="AF10" s="15" t="s">
        <v>592</v>
      </c>
      <c r="AG10" s="15" t="s">
        <v>593</v>
      </c>
      <c r="AH10" s="15" t="s">
        <v>328</v>
      </c>
      <c r="AI10" s="15" t="s">
        <v>101</v>
      </c>
      <c r="AJ10" s="15" t="s">
        <v>503</v>
      </c>
    </row>
    <row r="11" spans="1:36" ht="19.95" customHeight="1" x14ac:dyDescent="0.35">
      <c r="A11" s="16" t="s">
        <v>481</v>
      </c>
      <c r="B11" s="17" t="s">
        <v>214</v>
      </c>
      <c r="C11" s="17" t="s">
        <v>272</v>
      </c>
      <c r="D11" s="17" t="s">
        <v>448</v>
      </c>
      <c r="E11" s="17" t="s">
        <v>208</v>
      </c>
      <c r="F11" s="17" t="s">
        <v>286</v>
      </c>
      <c r="G11" s="17" t="s">
        <v>448</v>
      </c>
      <c r="H11" s="17" t="s">
        <v>566</v>
      </c>
      <c r="I11" s="17" t="s">
        <v>274</v>
      </c>
      <c r="J11" s="17" t="s">
        <v>288</v>
      </c>
      <c r="K11" s="17" t="s">
        <v>496</v>
      </c>
      <c r="L11" s="17" t="s">
        <v>517</v>
      </c>
      <c r="M11" s="17" t="s">
        <v>122</v>
      </c>
      <c r="N11" s="17" t="s">
        <v>506</v>
      </c>
      <c r="O11" s="17" t="s">
        <v>498</v>
      </c>
      <c r="P11" s="17" t="s">
        <v>214</v>
      </c>
      <c r="Q11" s="17" t="s">
        <v>214</v>
      </c>
      <c r="R11" s="17" t="s">
        <v>483</v>
      </c>
      <c r="S11" s="17" t="s">
        <v>202</v>
      </c>
      <c r="T11" s="17" t="s">
        <v>275</v>
      </c>
      <c r="U11" s="17" t="s">
        <v>311</v>
      </c>
      <c r="V11" s="17" t="s">
        <v>122</v>
      </c>
      <c r="W11" s="17" t="s">
        <v>192</v>
      </c>
      <c r="X11" s="17" t="s">
        <v>287</v>
      </c>
      <c r="Y11" s="17" t="s">
        <v>152</v>
      </c>
      <c r="Z11" s="17" t="s">
        <v>287</v>
      </c>
      <c r="AA11" s="17" t="s">
        <v>438</v>
      </c>
      <c r="AB11" s="17" t="s">
        <v>214</v>
      </c>
      <c r="AC11" s="17" t="s">
        <v>208</v>
      </c>
      <c r="AD11" s="17" t="s">
        <v>498</v>
      </c>
      <c r="AE11" s="17" t="s">
        <v>506</v>
      </c>
      <c r="AF11" s="17" t="s">
        <v>315</v>
      </c>
      <c r="AG11" s="17" t="s">
        <v>498</v>
      </c>
      <c r="AH11" s="17" t="s">
        <v>496</v>
      </c>
      <c r="AI11" s="17" t="s">
        <v>496</v>
      </c>
      <c r="AJ11" s="17" t="s">
        <v>566</v>
      </c>
    </row>
  </sheetData>
  <sheetProtection algorithmName="SHA-512" hashValue="WdAndtvm7YG4UR8SROgPmEw6LzBfmrXX/LF37n+2s3xms0cBG9veAWZMsUSKGmRVA4oN5kvcHiTcPC6D06hdKw==" saltValue="RasO+5bJyagXHFsNkFw5eg==" spinCount="100000" sheet="1" objects="1" scenarios="1"/>
  <mergeCells count="9">
    <mergeCell ref="M4:Q4"/>
    <mergeCell ref="R4:AB4"/>
    <mergeCell ref="AC4:AF4"/>
    <mergeCell ref="AG4:AJ4"/>
    <mergeCell ref="B2:F2"/>
    <mergeCell ref="A3:D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pageSetUpPr fitToPage="1"/>
  </sheetPr>
  <dimension ref="A1:AJ11"/>
  <sheetViews>
    <sheetView showGridLines="0" workbookViewId="0"/>
  </sheetViews>
  <sheetFormatPr defaultColWidth="10.88671875" defaultRowHeight="14.4" x14ac:dyDescent="0.3"/>
  <cols>
    <col min="1" max="1" width="56.8867187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103.8" customHeight="1" x14ac:dyDescent="0.3">
      <c r="A3" s="94" t="s">
        <v>714</v>
      </c>
      <c r="B3" s="94"/>
      <c r="C3" s="94"/>
      <c r="D3" s="52"/>
      <c r="E3" s="52"/>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3.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53</v>
      </c>
      <c r="D7" s="17" t="s">
        <v>405</v>
      </c>
      <c r="E7" s="17" t="s">
        <v>385</v>
      </c>
      <c r="F7" s="17" t="s">
        <v>421</v>
      </c>
      <c r="G7" s="17" t="s">
        <v>34</v>
      </c>
      <c r="H7" s="17" t="s">
        <v>422</v>
      </c>
      <c r="I7" s="17" t="s">
        <v>407</v>
      </c>
      <c r="J7" s="17" t="s">
        <v>59</v>
      </c>
      <c r="K7" s="17" t="s">
        <v>60</v>
      </c>
      <c r="L7" s="17" t="s">
        <v>431</v>
      </c>
      <c r="M7" s="17" t="s">
        <v>357</v>
      </c>
      <c r="N7" s="17" t="s">
        <v>386</v>
      </c>
      <c r="O7" s="17" t="s">
        <v>348</v>
      </c>
      <c r="P7" s="17" t="s">
        <v>387</v>
      </c>
      <c r="Q7" s="17" t="s">
        <v>388</v>
      </c>
      <c r="R7" s="17" t="s">
        <v>408</v>
      </c>
      <c r="S7" s="17" t="s">
        <v>68</v>
      </c>
      <c r="T7" s="17" t="s">
        <v>433</v>
      </c>
      <c r="U7" s="17" t="s">
        <v>70</v>
      </c>
      <c r="V7" s="17" t="s">
        <v>71</v>
      </c>
      <c r="W7" s="17" t="s">
        <v>72</v>
      </c>
      <c r="X7" s="17" t="s">
        <v>167</v>
      </c>
      <c r="Y7" s="17" t="s">
        <v>140</v>
      </c>
      <c r="Z7" s="17" t="s">
        <v>101</v>
      </c>
      <c r="AA7" s="17" t="s">
        <v>279</v>
      </c>
      <c r="AB7" s="17" t="s">
        <v>76</v>
      </c>
      <c r="AC7" s="17" t="s">
        <v>77</v>
      </c>
      <c r="AD7" s="17" t="s">
        <v>78</v>
      </c>
      <c r="AE7" s="17" t="s">
        <v>79</v>
      </c>
      <c r="AF7" s="17" t="s">
        <v>80</v>
      </c>
      <c r="AG7" s="17" t="s">
        <v>392</v>
      </c>
      <c r="AH7" s="17" t="s">
        <v>307</v>
      </c>
      <c r="AI7" s="17" t="s">
        <v>162</v>
      </c>
      <c r="AJ7" s="17" t="s">
        <v>84</v>
      </c>
    </row>
    <row r="8" spans="1:36" ht="19.95" customHeight="1" x14ac:dyDescent="0.35">
      <c r="A8" s="14" t="s">
        <v>489</v>
      </c>
      <c r="B8" s="15" t="s">
        <v>34</v>
      </c>
      <c r="C8" s="15" t="s">
        <v>196</v>
      </c>
      <c r="D8" s="15" t="s">
        <v>278</v>
      </c>
      <c r="E8" s="15" t="s">
        <v>229</v>
      </c>
      <c r="F8" s="15" t="s">
        <v>189</v>
      </c>
      <c r="G8" s="15" t="s">
        <v>92</v>
      </c>
      <c r="H8" s="15" t="s">
        <v>91</v>
      </c>
      <c r="I8" s="15" t="s">
        <v>163</v>
      </c>
      <c r="J8" s="15" t="s">
        <v>49</v>
      </c>
      <c r="K8" s="15" t="s">
        <v>36</v>
      </c>
      <c r="L8" s="15" t="s">
        <v>372</v>
      </c>
      <c r="M8" s="15" t="s">
        <v>235</v>
      </c>
      <c r="N8" s="15" t="s">
        <v>229</v>
      </c>
      <c r="O8" s="15" t="s">
        <v>189</v>
      </c>
      <c r="P8" s="15" t="s">
        <v>160</v>
      </c>
      <c r="Q8" s="15" t="s">
        <v>41</v>
      </c>
      <c r="R8" s="15" t="s">
        <v>40</v>
      </c>
      <c r="S8" s="15" t="s">
        <v>334</v>
      </c>
      <c r="T8" s="15" t="s">
        <v>164</v>
      </c>
      <c r="U8" s="15" t="s">
        <v>39</v>
      </c>
      <c r="V8" s="15" t="s">
        <v>102</v>
      </c>
      <c r="W8" s="15" t="s">
        <v>292</v>
      </c>
      <c r="X8" s="15" t="s">
        <v>100</v>
      </c>
      <c r="Y8" s="15" t="s">
        <v>104</v>
      </c>
      <c r="Z8" s="15" t="s">
        <v>100</v>
      </c>
      <c r="AA8" s="15" t="s">
        <v>218</v>
      </c>
      <c r="AB8" s="15" t="s">
        <v>74</v>
      </c>
      <c r="AC8" s="15" t="s">
        <v>159</v>
      </c>
      <c r="AD8" s="15" t="s">
        <v>74</v>
      </c>
      <c r="AE8" s="15" t="s">
        <v>102</v>
      </c>
      <c r="AF8" s="15" t="s">
        <v>231</v>
      </c>
      <c r="AG8" s="15" t="s">
        <v>188</v>
      </c>
      <c r="AH8" s="15" t="s">
        <v>205</v>
      </c>
      <c r="AI8" s="15" t="s">
        <v>143</v>
      </c>
      <c r="AJ8" s="15" t="s">
        <v>255</v>
      </c>
    </row>
    <row r="9" spans="1:36" ht="19.95" customHeight="1" x14ac:dyDescent="0.35">
      <c r="A9" s="16" t="s">
        <v>490</v>
      </c>
      <c r="B9" s="17" t="s">
        <v>129</v>
      </c>
      <c r="C9" s="17" t="s">
        <v>114</v>
      </c>
      <c r="D9" s="17" t="s">
        <v>147</v>
      </c>
      <c r="E9" s="17" t="s">
        <v>113</v>
      </c>
      <c r="F9" s="17" t="s">
        <v>151</v>
      </c>
      <c r="G9" s="17" t="s">
        <v>148</v>
      </c>
      <c r="H9" s="17" t="s">
        <v>110</v>
      </c>
      <c r="I9" s="17" t="s">
        <v>146</v>
      </c>
      <c r="J9" s="17" t="s">
        <v>171</v>
      </c>
      <c r="K9" s="17" t="s">
        <v>110</v>
      </c>
      <c r="L9" s="17" t="s">
        <v>129</v>
      </c>
      <c r="M9" s="17" t="s">
        <v>113</v>
      </c>
      <c r="N9" s="17" t="s">
        <v>148</v>
      </c>
      <c r="O9" s="17" t="s">
        <v>171</v>
      </c>
      <c r="P9" s="17" t="s">
        <v>150</v>
      </c>
      <c r="Q9" s="17" t="s">
        <v>149</v>
      </c>
      <c r="R9" s="17" t="s">
        <v>125</v>
      </c>
      <c r="S9" s="17" t="s">
        <v>119</v>
      </c>
      <c r="T9" s="17" t="s">
        <v>153</v>
      </c>
      <c r="U9" s="17" t="s">
        <v>129</v>
      </c>
      <c r="V9" s="17" t="s">
        <v>118</v>
      </c>
      <c r="W9" s="17" t="s">
        <v>260</v>
      </c>
      <c r="X9" s="17" t="s">
        <v>123</v>
      </c>
      <c r="Y9" s="17" t="s">
        <v>150</v>
      </c>
      <c r="Z9" s="17" t="s">
        <v>123</v>
      </c>
      <c r="AA9" s="17" t="s">
        <v>284</v>
      </c>
      <c r="AB9" s="17" t="s">
        <v>283</v>
      </c>
      <c r="AC9" s="17" t="s">
        <v>125</v>
      </c>
      <c r="AD9" s="17" t="s">
        <v>125</v>
      </c>
      <c r="AE9" s="17" t="s">
        <v>115</v>
      </c>
      <c r="AF9" s="17" t="s">
        <v>284</v>
      </c>
      <c r="AG9" s="17" t="s">
        <v>124</v>
      </c>
      <c r="AH9" s="17" t="s">
        <v>118</v>
      </c>
      <c r="AI9" s="17" t="s">
        <v>284</v>
      </c>
      <c r="AJ9" s="17" t="s">
        <v>119</v>
      </c>
    </row>
    <row r="10" spans="1:36" ht="19.95" customHeight="1" x14ac:dyDescent="0.35">
      <c r="A10" s="14" t="s">
        <v>473</v>
      </c>
      <c r="B10" s="15" t="s">
        <v>594</v>
      </c>
      <c r="C10" s="15" t="s">
        <v>505</v>
      </c>
      <c r="D10" s="15" t="s">
        <v>250</v>
      </c>
      <c r="E10" s="15" t="s">
        <v>464</v>
      </c>
      <c r="F10" s="15" t="s">
        <v>56</v>
      </c>
      <c r="G10" s="15" t="s">
        <v>31</v>
      </c>
      <c r="H10" s="15" t="s">
        <v>369</v>
      </c>
      <c r="I10" s="15" t="s">
        <v>388</v>
      </c>
      <c r="J10" s="15" t="s">
        <v>47</v>
      </c>
      <c r="K10" s="15" t="s">
        <v>595</v>
      </c>
      <c r="L10" s="15" t="s">
        <v>297</v>
      </c>
      <c r="M10" s="15" t="s">
        <v>348</v>
      </c>
      <c r="N10" s="15" t="s">
        <v>34</v>
      </c>
      <c r="O10" s="15" t="s">
        <v>69</v>
      </c>
      <c r="P10" s="15" t="s">
        <v>447</v>
      </c>
      <c r="Q10" s="15" t="s">
        <v>499</v>
      </c>
      <c r="R10" s="15" t="s">
        <v>536</v>
      </c>
      <c r="S10" s="15" t="s">
        <v>244</v>
      </c>
      <c r="T10" s="15" t="s">
        <v>397</v>
      </c>
      <c r="U10" s="15" t="s">
        <v>199</v>
      </c>
      <c r="V10" s="15" t="s">
        <v>242</v>
      </c>
      <c r="W10" s="15" t="s">
        <v>204</v>
      </c>
      <c r="X10" s="15" t="s">
        <v>167</v>
      </c>
      <c r="Y10" s="15" t="s">
        <v>83</v>
      </c>
      <c r="Z10" s="15" t="s">
        <v>101</v>
      </c>
      <c r="AA10" s="15" t="s">
        <v>96</v>
      </c>
      <c r="AB10" s="15" t="s">
        <v>159</v>
      </c>
      <c r="AC10" s="15" t="s">
        <v>596</v>
      </c>
      <c r="AD10" s="15" t="s">
        <v>233</v>
      </c>
      <c r="AE10" s="15" t="s">
        <v>96</v>
      </c>
      <c r="AF10" s="15" t="s">
        <v>444</v>
      </c>
      <c r="AG10" s="15" t="s">
        <v>597</v>
      </c>
      <c r="AH10" s="15" t="s">
        <v>62</v>
      </c>
      <c r="AI10" s="15" t="s">
        <v>210</v>
      </c>
      <c r="AJ10" s="15" t="s">
        <v>583</v>
      </c>
    </row>
    <row r="11" spans="1:36" ht="19.95" customHeight="1" x14ac:dyDescent="0.35">
      <c r="A11" s="16" t="s">
        <v>481</v>
      </c>
      <c r="B11" s="17" t="s">
        <v>214</v>
      </c>
      <c r="C11" s="17" t="s">
        <v>272</v>
      </c>
      <c r="D11" s="17" t="s">
        <v>506</v>
      </c>
      <c r="E11" s="17" t="s">
        <v>437</v>
      </c>
      <c r="F11" s="17" t="s">
        <v>275</v>
      </c>
      <c r="G11" s="17" t="s">
        <v>202</v>
      </c>
      <c r="H11" s="17" t="s">
        <v>566</v>
      </c>
      <c r="I11" s="17" t="s">
        <v>496</v>
      </c>
      <c r="J11" s="17" t="s">
        <v>498</v>
      </c>
      <c r="K11" s="17" t="s">
        <v>566</v>
      </c>
      <c r="L11" s="17" t="s">
        <v>214</v>
      </c>
      <c r="M11" s="17" t="s">
        <v>437</v>
      </c>
      <c r="N11" s="17" t="s">
        <v>202</v>
      </c>
      <c r="O11" s="17" t="s">
        <v>498</v>
      </c>
      <c r="P11" s="17" t="s">
        <v>184</v>
      </c>
      <c r="Q11" s="17" t="s">
        <v>497</v>
      </c>
      <c r="R11" s="17" t="s">
        <v>313</v>
      </c>
      <c r="S11" s="17" t="s">
        <v>267</v>
      </c>
      <c r="T11" s="17" t="s">
        <v>486</v>
      </c>
      <c r="U11" s="17" t="s">
        <v>214</v>
      </c>
      <c r="V11" s="17" t="s">
        <v>487</v>
      </c>
      <c r="W11" s="17" t="s">
        <v>271</v>
      </c>
      <c r="X11" s="17" t="s">
        <v>287</v>
      </c>
      <c r="Y11" s="17" t="s">
        <v>184</v>
      </c>
      <c r="Z11" s="17" t="s">
        <v>287</v>
      </c>
      <c r="AA11" s="17" t="s">
        <v>269</v>
      </c>
      <c r="AB11" s="17" t="s">
        <v>274</v>
      </c>
      <c r="AC11" s="17" t="s">
        <v>313</v>
      </c>
      <c r="AD11" s="17" t="s">
        <v>313</v>
      </c>
      <c r="AE11" s="17" t="s">
        <v>173</v>
      </c>
      <c r="AF11" s="17" t="s">
        <v>269</v>
      </c>
      <c r="AG11" s="17" t="s">
        <v>208</v>
      </c>
      <c r="AH11" s="17" t="s">
        <v>487</v>
      </c>
      <c r="AI11" s="17" t="s">
        <v>269</v>
      </c>
      <c r="AJ11" s="17" t="s">
        <v>267</v>
      </c>
    </row>
  </sheetData>
  <sheetProtection algorithmName="SHA-512" hashValue="dZ1r+V6aVfHGBaoVsrlySwvA7R/1KvWj5seYmp4WW/vwQzvIp9pLY8jbAlCzkf6szFOwSogqhnTCu5t5jpcSJg==" saltValue="dWLOOUCtDKoMKjNRdEK9wA==" spinCount="100000" sheet="1" objects="1" scenarios="1"/>
  <mergeCells count="9">
    <mergeCell ref="R4:AB4"/>
    <mergeCell ref="AC4:AF4"/>
    <mergeCell ref="AG4:AJ4"/>
    <mergeCell ref="A3:C3"/>
    <mergeCell ref="B2:F2"/>
    <mergeCell ref="C4:D4"/>
    <mergeCell ref="E4:I4"/>
    <mergeCell ref="J4:L4"/>
    <mergeCell ref="M4:Q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pageSetUpPr fitToPage="1"/>
  </sheetPr>
  <dimension ref="A1:AJ11"/>
  <sheetViews>
    <sheetView showGridLines="0" workbookViewId="0"/>
  </sheetViews>
  <sheetFormatPr defaultColWidth="10.88671875" defaultRowHeight="14.4" x14ac:dyDescent="0.3"/>
  <cols>
    <col min="1" max="1" width="57"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78" customHeight="1" x14ac:dyDescent="0.3">
      <c r="A3" s="94" t="s">
        <v>715</v>
      </c>
      <c r="B3" s="94"/>
      <c r="C3" s="94"/>
      <c r="D3" s="94"/>
      <c r="E3" s="52"/>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3.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383</v>
      </c>
      <c r="D7" s="17" t="s">
        <v>384</v>
      </c>
      <c r="E7" s="17" t="s">
        <v>385</v>
      </c>
      <c r="F7" s="17" t="s">
        <v>55</v>
      </c>
      <c r="G7" s="17" t="s">
        <v>34</v>
      </c>
      <c r="H7" s="17" t="s">
        <v>406</v>
      </c>
      <c r="I7" s="17" t="s">
        <v>407</v>
      </c>
      <c r="J7" s="17" t="s">
        <v>59</v>
      </c>
      <c r="K7" s="17" t="s">
        <v>19</v>
      </c>
      <c r="L7" s="17" t="s">
        <v>61</v>
      </c>
      <c r="M7" s="17" t="s">
        <v>62</v>
      </c>
      <c r="N7" s="17" t="s">
        <v>386</v>
      </c>
      <c r="O7" s="17" t="s">
        <v>348</v>
      </c>
      <c r="P7" s="17" t="s">
        <v>387</v>
      </c>
      <c r="Q7" s="17" t="s">
        <v>388</v>
      </c>
      <c r="R7" s="17" t="s">
        <v>67</v>
      </c>
      <c r="S7" s="17" t="s">
        <v>68</v>
      </c>
      <c r="T7" s="17" t="s">
        <v>69</v>
      </c>
      <c r="U7" s="17" t="s">
        <v>70</v>
      </c>
      <c r="V7" s="17" t="s">
        <v>317</v>
      </c>
      <c r="W7" s="17" t="s">
        <v>72</v>
      </c>
      <c r="X7" s="17" t="s">
        <v>167</v>
      </c>
      <c r="Y7" s="17" t="s">
        <v>140</v>
      </c>
      <c r="Z7" s="17" t="s">
        <v>74</v>
      </c>
      <c r="AA7" s="17" t="s">
        <v>75</v>
      </c>
      <c r="AB7" s="17" t="s">
        <v>76</v>
      </c>
      <c r="AC7" s="17" t="s">
        <v>77</v>
      </c>
      <c r="AD7" s="17" t="s">
        <v>78</v>
      </c>
      <c r="AE7" s="17" t="s">
        <v>134</v>
      </c>
      <c r="AF7" s="17" t="s">
        <v>409</v>
      </c>
      <c r="AG7" s="17" t="s">
        <v>392</v>
      </c>
      <c r="AH7" s="17" t="s">
        <v>416</v>
      </c>
      <c r="AI7" s="17" t="s">
        <v>83</v>
      </c>
      <c r="AJ7" s="17" t="s">
        <v>84</v>
      </c>
    </row>
    <row r="8" spans="1:36" ht="19.95" customHeight="1" x14ac:dyDescent="0.35">
      <c r="A8" s="14" t="s">
        <v>489</v>
      </c>
      <c r="B8" s="15" t="s">
        <v>373</v>
      </c>
      <c r="C8" s="15" t="s">
        <v>45</v>
      </c>
      <c r="D8" s="15" t="s">
        <v>167</v>
      </c>
      <c r="E8" s="15" t="s">
        <v>235</v>
      </c>
      <c r="F8" s="15" t="s">
        <v>205</v>
      </c>
      <c r="G8" s="15" t="s">
        <v>103</v>
      </c>
      <c r="H8" s="15" t="s">
        <v>143</v>
      </c>
      <c r="I8" s="15" t="s">
        <v>198</v>
      </c>
      <c r="J8" s="15" t="s">
        <v>138</v>
      </c>
      <c r="K8" s="15" t="s">
        <v>83</v>
      </c>
      <c r="L8" s="15" t="s">
        <v>218</v>
      </c>
      <c r="M8" s="15" t="s">
        <v>189</v>
      </c>
      <c r="N8" s="15" t="s">
        <v>198</v>
      </c>
      <c r="O8" s="15" t="s">
        <v>83</v>
      </c>
      <c r="P8" s="15" t="s">
        <v>101</v>
      </c>
      <c r="Q8" s="15" t="s">
        <v>205</v>
      </c>
      <c r="R8" s="15" t="s">
        <v>188</v>
      </c>
      <c r="S8" s="15" t="s">
        <v>210</v>
      </c>
      <c r="T8" s="15" t="s">
        <v>162</v>
      </c>
      <c r="U8" s="15" t="s">
        <v>104</v>
      </c>
      <c r="V8" s="15" t="s">
        <v>101</v>
      </c>
      <c r="W8" s="15" t="s">
        <v>105</v>
      </c>
      <c r="X8" s="15" t="s">
        <v>103</v>
      </c>
      <c r="Y8" s="15" t="s">
        <v>143</v>
      </c>
      <c r="Z8" s="15" t="s">
        <v>100</v>
      </c>
      <c r="AA8" s="15" t="s">
        <v>100</v>
      </c>
      <c r="AB8" s="15" t="s">
        <v>100</v>
      </c>
      <c r="AC8" s="15" t="s">
        <v>235</v>
      </c>
      <c r="AD8" s="15" t="s">
        <v>101</v>
      </c>
      <c r="AE8" s="15" t="s">
        <v>105</v>
      </c>
      <c r="AF8" s="15" t="s">
        <v>83</v>
      </c>
      <c r="AG8" s="15" t="s">
        <v>76</v>
      </c>
      <c r="AH8" s="15" t="s">
        <v>41</v>
      </c>
      <c r="AI8" s="15" t="s">
        <v>100</v>
      </c>
      <c r="AJ8" s="15" t="s">
        <v>40</v>
      </c>
    </row>
    <row r="9" spans="1:36" ht="19.95" customHeight="1" x14ac:dyDescent="0.35">
      <c r="A9" s="16" t="s">
        <v>490</v>
      </c>
      <c r="B9" s="17" t="s">
        <v>124</v>
      </c>
      <c r="C9" s="17" t="s">
        <v>130</v>
      </c>
      <c r="D9" s="17" t="s">
        <v>172</v>
      </c>
      <c r="E9" s="17" t="s">
        <v>114</v>
      </c>
      <c r="F9" s="17" t="s">
        <v>118</v>
      </c>
      <c r="G9" s="17" t="s">
        <v>175</v>
      </c>
      <c r="H9" s="17" t="s">
        <v>127</v>
      </c>
      <c r="I9" s="17" t="s">
        <v>174</v>
      </c>
      <c r="J9" s="17" t="s">
        <v>149</v>
      </c>
      <c r="K9" s="17" t="s">
        <v>172</v>
      </c>
      <c r="L9" s="17" t="s">
        <v>172</v>
      </c>
      <c r="M9" s="17" t="s">
        <v>151</v>
      </c>
      <c r="N9" s="17" t="s">
        <v>174</v>
      </c>
      <c r="O9" s="17" t="s">
        <v>130</v>
      </c>
      <c r="P9" s="17" t="s">
        <v>172</v>
      </c>
      <c r="Q9" s="17" t="s">
        <v>149</v>
      </c>
      <c r="R9" s="17" t="s">
        <v>130</v>
      </c>
      <c r="S9" s="17" t="s">
        <v>172</v>
      </c>
      <c r="T9" s="17" t="s">
        <v>130</v>
      </c>
      <c r="U9" s="17" t="s">
        <v>127</v>
      </c>
      <c r="V9" s="17" t="s">
        <v>170</v>
      </c>
      <c r="W9" s="17" t="s">
        <v>174</v>
      </c>
      <c r="X9" s="17" t="s">
        <v>174</v>
      </c>
      <c r="Y9" s="17" t="s">
        <v>147</v>
      </c>
      <c r="Z9" s="17" t="s">
        <v>172</v>
      </c>
      <c r="AA9" s="17" t="s">
        <v>123</v>
      </c>
      <c r="AB9" s="17" t="s">
        <v>175</v>
      </c>
      <c r="AC9" s="17" t="s">
        <v>151</v>
      </c>
      <c r="AD9" s="17" t="s">
        <v>124</v>
      </c>
      <c r="AE9" s="17" t="s">
        <v>125</v>
      </c>
      <c r="AF9" s="17" t="s">
        <v>127</v>
      </c>
      <c r="AG9" s="17" t="s">
        <v>130</v>
      </c>
      <c r="AH9" s="17" t="s">
        <v>130</v>
      </c>
      <c r="AI9" s="17" t="s">
        <v>175</v>
      </c>
      <c r="AJ9" s="17" t="s">
        <v>127</v>
      </c>
    </row>
    <row r="10" spans="1:36" ht="19.95" customHeight="1" x14ac:dyDescent="0.35">
      <c r="A10" s="14" t="s">
        <v>473</v>
      </c>
      <c r="B10" s="15" t="s">
        <v>598</v>
      </c>
      <c r="C10" s="15" t="s">
        <v>599</v>
      </c>
      <c r="D10" s="15" t="s">
        <v>600</v>
      </c>
      <c r="E10" s="15" t="s">
        <v>63</v>
      </c>
      <c r="F10" s="15" t="s">
        <v>301</v>
      </c>
      <c r="G10" s="15" t="s">
        <v>459</v>
      </c>
      <c r="H10" s="15" t="s">
        <v>435</v>
      </c>
      <c r="I10" s="15" t="s">
        <v>308</v>
      </c>
      <c r="J10" s="15" t="s">
        <v>478</v>
      </c>
      <c r="K10" s="15" t="s">
        <v>601</v>
      </c>
      <c r="L10" s="15" t="s">
        <v>428</v>
      </c>
      <c r="M10" s="15" t="s">
        <v>22</v>
      </c>
      <c r="N10" s="15" t="s">
        <v>532</v>
      </c>
      <c r="O10" s="15" t="s">
        <v>31</v>
      </c>
      <c r="P10" s="15" t="s">
        <v>527</v>
      </c>
      <c r="Q10" s="15" t="s">
        <v>360</v>
      </c>
      <c r="R10" s="15" t="s">
        <v>460</v>
      </c>
      <c r="S10" s="15" t="s">
        <v>248</v>
      </c>
      <c r="T10" s="15" t="s">
        <v>389</v>
      </c>
      <c r="U10" s="15" t="s">
        <v>27</v>
      </c>
      <c r="V10" s="15" t="s">
        <v>293</v>
      </c>
      <c r="W10" s="15" t="s">
        <v>414</v>
      </c>
      <c r="X10" s="15" t="s">
        <v>96</v>
      </c>
      <c r="Y10" s="15" t="s">
        <v>162</v>
      </c>
      <c r="Z10" s="15" t="s">
        <v>74</v>
      </c>
      <c r="AA10" s="15" t="s">
        <v>75</v>
      </c>
      <c r="AB10" s="15" t="s">
        <v>76</v>
      </c>
      <c r="AC10" s="15" t="s">
        <v>597</v>
      </c>
      <c r="AD10" s="15" t="s">
        <v>335</v>
      </c>
      <c r="AE10" s="15" t="s">
        <v>158</v>
      </c>
      <c r="AF10" s="15" t="s">
        <v>565</v>
      </c>
      <c r="AG10" s="15" t="s">
        <v>602</v>
      </c>
      <c r="AH10" s="15" t="s">
        <v>62</v>
      </c>
      <c r="AI10" s="15" t="s">
        <v>83</v>
      </c>
      <c r="AJ10" s="15" t="s">
        <v>580</v>
      </c>
    </row>
    <row r="11" spans="1:36" ht="19.95" customHeight="1" x14ac:dyDescent="0.35">
      <c r="A11" s="16" t="s">
        <v>481</v>
      </c>
      <c r="B11" s="17" t="s">
        <v>208</v>
      </c>
      <c r="C11" s="17" t="s">
        <v>488</v>
      </c>
      <c r="D11" s="17" t="s">
        <v>484</v>
      </c>
      <c r="E11" s="17" t="s">
        <v>272</v>
      </c>
      <c r="F11" s="17" t="s">
        <v>487</v>
      </c>
      <c r="G11" s="17" t="s">
        <v>485</v>
      </c>
      <c r="H11" s="17" t="s">
        <v>483</v>
      </c>
      <c r="I11" s="17" t="s">
        <v>482</v>
      </c>
      <c r="J11" s="17" t="s">
        <v>497</v>
      </c>
      <c r="K11" s="17" t="s">
        <v>484</v>
      </c>
      <c r="L11" s="17" t="s">
        <v>484</v>
      </c>
      <c r="M11" s="17" t="s">
        <v>275</v>
      </c>
      <c r="N11" s="17" t="s">
        <v>482</v>
      </c>
      <c r="O11" s="17" t="s">
        <v>488</v>
      </c>
      <c r="P11" s="17" t="s">
        <v>484</v>
      </c>
      <c r="Q11" s="17" t="s">
        <v>497</v>
      </c>
      <c r="R11" s="17" t="s">
        <v>488</v>
      </c>
      <c r="S11" s="17" t="s">
        <v>484</v>
      </c>
      <c r="T11" s="17" t="s">
        <v>488</v>
      </c>
      <c r="U11" s="17" t="s">
        <v>483</v>
      </c>
      <c r="V11" s="17" t="s">
        <v>286</v>
      </c>
      <c r="W11" s="17" t="s">
        <v>482</v>
      </c>
      <c r="X11" s="17" t="s">
        <v>482</v>
      </c>
      <c r="Y11" s="17" t="s">
        <v>506</v>
      </c>
      <c r="Z11" s="17" t="s">
        <v>484</v>
      </c>
      <c r="AA11" s="17" t="s">
        <v>287</v>
      </c>
      <c r="AB11" s="17" t="s">
        <v>485</v>
      </c>
      <c r="AC11" s="17" t="s">
        <v>275</v>
      </c>
      <c r="AD11" s="17" t="s">
        <v>208</v>
      </c>
      <c r="AE11" s="17" t="s">
        <v>313</v>
      </c>
      <c r="AF11" s="17" t="s">
        <v>483</v>
      </c>
      <c r="AG11" s="17" t="s">
        <v>488</v>
      </c>
      <c r="AH11" s="17" t="s">
        <v>488</v>
      </c>
      <c r="AI11" s="17" t="s">
        <v>485</v>
      </c>
      <c r="AJ11" s="17" t="s">
        <v>483</v>
      </c>
    </row>
  </sheetData>
  <sheetProtection algorithmName="SHA-512" hashValue="AHpDmIP6mibeAI1z7AQWVsw1wIht40bi0uf1P9KtLgZiJBparHY29nFMtoajqMY/6Z5TFWaeqAQX9AUuB7Br2w==" saltValue="OUWWXDW+ZzG1p15V02YPKg==" spinCount="100000" sheet="1" objects="1" scenarios="1"/>
  <mergeCells count="9">
    <mergeCell ref="M4:Q4"/>
    <mergeCell ref="R4:AB4"/>
    <mergeCell ref="AC4:AF4"/>
    <mergeCell ref="AG4:AJ4"/>
    <mergeCell ref="B2:F2"/>
    <mergeCell ref="A3:D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pageSetUpPr fitToPage="1"/>
  </sheetPr>
  <dimension ref="A1:AJ16"/>
  <sheetViews>
    <sheetView showGridLines="0" workbookViewId="0"/>
  </sheetViews>
  <sheetFormatPr defaultColWidth="10.88671875" defaultRowHeight="14.4" x14ac:dyDescent="0.3"/>
  <cols>
    <col min="1" max="1" width="91.664062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5"/>
      <c r="M2" s="5"/>
      <c r="N2" s="6"/>
      <c r="O2" s="6"/>
    </row>
    <row r="3" spans="1:36" ht="97.8" customHeight="1" x14ac:dyDescent="0.4">
      <c r="A3" s="89" t="s">
        <v>698</v>
      </c>
      <c r="B3" s="89"/>
      <c r="C3" s="7"/>
      <c r="D3" s="7"/>
      <c r="E3" s="7"/>
      <c r="F3" s="7"/>
      <c r="G3" s="7"/>
      <c r="H3" s="7"/>
      <c r="I3" s="7"/>
      <c r="J3" s="7"/>
      <c r="K3" s="7"/>
      <c r="L3" s="7"/>
      <c r="M3" s="7"/>
      <c r="N3" s="7"/>
      <c r="O3" s="7"/>
      <c r="P3" s="7"/>
      <c r="Q3" s="7"/>
      <c r="R3" s="7"/>
      <c r="S3" s="7"/>
      <c r="T3" s="7"/>
      <c r="U3" s="7"/>
      <c r="V3" s="7"/>
      <c r="W3" s="7"/>
      <c r="X3" s="7"/>
      <c r="Y3" s="7"/>
      <c r="Z3" s="7"/>
      <c r="AA3" s="7"/>
      <c r="AB3" s="7"/>
      <c r="AC3" s="8"/>
      <c r="AD3" s="8"/>
      <c r="AF3" s="7"/>
    </row>
    <row r="4" spans="1:36" ht="18" customHeight="1" x14ac:dyDescent="0.3">
      <c r="A4" s="1"/>
      <c r="B4" s="1"/>
      <c r="C4" s="86" t="s">
        <v>226</v>
      </c>
      <c r="D4" s="88"/>
      <c r="E4" s="86" t="s">
        <v>628</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9.6" customHeight="1" x14ac:dyDescent="0.3">
      <c r="A5" s="9" t="s">
        <v>654</v>
      </c>
      <c r="B5" s="21" t="s">
        <v>655</v>
      </c>
      <c r="C5" s="2"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52</v>
      </c>
      <c r="C7" s="17" t="s">
        <v>383</v>
      </c>
      <c r="D7" s="17" t="s">
        <v>405</v>
      </c>
      <c r="E7" s="17" t="s">
        <v>385</v>
      </c>
      <c r="F7" s="17" t="s">
        <v>421</v>
      </c>
      <c r="G7" s="17" t="s">
        <v>56</v>
      </c>
      <c r="H7" s="17" t="s">
        <v>406</v>
      </c>
      <c r="I7" s="17" t="s">
        <v>357</v>
      </c>
      <c r="J7" s="17" t="s">
        <v>59</v>
      </c>
      <c r="K7" s="17" t="s">
        <v>430</v>
      </c>
      <c r="L7" s="17" t="s">
        <v>61</v>
      </c>
      <c r="M7" s="17" t="s">
        <v>62</v>
      </c>
      <c r="N7" s="17" t="s">
        <v>386</v>
      </c>
      <c r="O7" s="17" t="s">
        <v>64</v>
      </c>
      <c r="P7" s="17" t="s">
        <v>387</v>
      </c>
      <c r="Q7" s="17" t="s">
        <v>388</v>
      </c>
      <c r="R7" s="17" t="s">
        <v>408</v>
      </c>
      <c r="S7" s="17" t="s">
        <v>447</v>
      </c>
      <c r="T7" s="17" t="s">
        <v>69</v>
      </c>
      <c r="U7" s="17" t="s">
        <v>70</v>
      </c>
      <c r="V7" s="17" t="s">
        <v>71</v>
      </c>
      <c r="W7" s="17" t="s">
        <v>72</v>
      </c>
      <c r="X7" s="17" t="s">
        <v>96</v>
      </c>
      <c r="Y7" s="17" t="s">
        <v>140</v>
      </c>
      <c r="Z7" s="17" t="s">
        <v>101</v>
      </c>
      <c r="AA7" s="17" t="s">
        <v>279</v>
      </c>
      <c r="AB7" s="17" t="s">
        <v>95</v>
      </c>
      <c r="AC7" s="17" t="s">
        <v>77</v>
      </c>
      <c r="AD7" s="17" t="s">
        <v>390</v>
      </c>
      <c r="AE7" s="17" t="s">
        <v>134</v>
      </c>
      <c r="AF7" s="17" t="s">
        <v>80</v>
      </c>
      <c r="AG7" s="17" t="s">
        <v>392</v>
      </c>
      <c r="AH7" s="17" t="s">
        <v>307</v>
      </c>
      <c r="AI7" s="17" t="s">
        <v>83</v>
      </c>
      <c r="AJ7" s="17" t="s">
        <v>84</v>
      </c>
    </row>
    <row r="8" spans="1:36" ht="34.950000000000003" customHeight="1" x14ac:dyDescent="0.35">
      <c r="A8" s="18" t="s">
        <v>606</v>
      </c>
      <c r="B8" s="15" t="s">
        <v>228</v>
      </c>
      <c r="C8" s="15" t="s">
        <v>156</v>
      </c>
      <c r="D8" s="15" t="s">
        <v>300</v>
      </c>
      <c r="E8" s="15" t="s">
        <v>33</v>
      </c>
      <c r="F8" s="15" t="s">
        <v>161</v>
      </c>
      <c r="G8" s="15" t="s">
        <v>161</v>
      </c>
      <c r="H8" s="15" t="s">
        <v>96</v>
      </c>
      <c r="I8" s="15" t="s">
        <v>163</v>
      </c>
      <c r="J8" s="15" t="s">
        <v>345</v>
      </c>
      <c r="K8" s="15" t="s">
        <v>254</v>
      </c>
      <c r="L8" s="15" t="s">
        <v>90</v>
      </c>
      <c r="M8" s="15" t="s">
        <v>98</v>
      </c>
      <c r="N8" s="15" t="s">
        <v>157</v>
      </c>
      <c r="O8" s="15" t="s">
        <v>138</v>
      </c>
      <c r="P8" s="15" t="s">
        <v>157</v>
      </c>
      <c r="Q8" s="15" t="s">
        <v>187</v>
      </c>
      <c r="R8" s="15" t="s">
        <v>449</v>
      </c>
      <c r="S8" s="15" t="s">
        <v>180</v>
      </c>
      <c r="T8" s="15" t="s">
        <v>160</v>
      </c>
      <c r="U8" s="15" t="s">
        <v>188</v>
      </c>
      <c r="V8" s="15" t="s">
        <v>74</v>
      </c>
      <c r="W8" s="15" t="s">
        <v>143</v>
      </c>
      <c r="X8" s="15" t="s">
        <v>143</v>
      </c>
      <c r="Y8" s="15" t="s">
        <v>100</v>
      </c>
      <c r="Z8" s="15" t="s">
        <v>103</v>
      </c>
      <c r="AA8" s="15" t="s">
        <v>105</v>
      </c>
      <c r="AB8" s="15" t="s">
        <v>210</v>
      </c>
      <c r="AC8" s="15" t="s">
        <v>325</v>
      </c>
      <c r="AD8" s="15" t="s">
        <v>139</v>
      </c>
      <c r="AE8" s="15" t="s">
        <v>102</v>
      </c>
      <c r="AF8" s="15" t="s">
        <v>449</v>
      </c>
      <c r="AG8" s="15" t="s">
        <v>413</v>
      </c>
      <c r="AH8" s="15" t="s">
        <v>98</v>
      </c>
      <c r="AI8" s="15" t="s">
        <v>143</v>
      </c>
      <c r="AJ8" s="15" t="s">
        <v>413</v>
      </c>
    </row>
    <row r="9" spans="1:36" ht="34.950000000000003" customHeight="1" x14ac:dyDescent="0.35">
      <c r="A9" s="19" t="s">
        <v>607</v>
      </c>
      <c r="B9" s="17" t="s">
        <v>111</v>
      </c>
      <c r="C9" s="17" t="s">
        <v>115</v>
      </c>
      <c r="D9" s="17" t="s">
        <v>111</v>
      </c>
      <c r="E9" s="17" t="s">
        <v>310</v>
      </c>
      <c r="F9" s="17" t="s">
        <v>110</v>
      </c>
      <c r="G9" s="17" t="s">
        <v>115</v>
      </c>
      <c r="H9" s="17" t="s">
        <v>170</v>
      </c>
      <c r="I9" s="17" t="s">
        <v>146</v>
      </c>
      <c r="J9" s="17" t="s">
        <v>283</v>
      </c>
      <c r="K9" s="17" t="s">
        <v>148</v>
      </c>
      <c r="L9" s="17" t="s">
        <v>115</v>
      </c>
      <c r="M9" s="20">
        <v>0.34</v>
      </c>
      <c r="N9" s="17" t="s">
        <v>111</v>
      </c>
      <c r="O9" s="17" t="s">
        <v>120</v>
      </c>
      <c r="P9" s="17" t="s">
        <v>176</v>
      </c>
      <c r="Q9" s="17" t="s">
        <v>185</v>
      </c>
      <c r="R9" s="17" t="s">
        <v>155</v>
      </c>
      <c r="S9" s="17" t="s">
        <v>284</v>
      </c>
      <c r="T9" s="17" t="s">
        <v>155</v>
      </c>
      <c r="U9" s="17" t="s">
        <v>113</v>
      </c>
      <c r="V9" s="17" t="s">
        <v>171</v>
      </c>
      <c r="W9" s="17" t="s">
        <v>172</v>
      </c>
      <c r="X9" s="17" t="s">
        <v>113</v>
      </c>
      <c r="Y9" s="17" t="s">
        <v>175</v>
      </c>
      <c r="Z9" s="17" t="s">
        <v>130</v>
      </c>
      <c r="AA9" s="17" t="s">
        <v>125</v>
      </c>
      <c r="AB9" s="17" t="s">
        <v>111</v>
      </c>
      <c r="AC9" s="17" t="s">
        <v>112</v>
      </c>
      <c r="AD9" s="17" t="s">
        <v>270</v>
      </c>
      <c r="AE9" s="17" t="s">
        <v>176</v>
      </c>
      <c r="AF9" s="17" t="s">
        <v>148</v>
      </c>
      <c r="AG9" s="17" t="s">
        <v>120</v>
      </c>
      <c r="AH9" s="17" t="s">
        <v>283</v>
      </c>
      <c r="AI9" s="17" t="s">
        <v>120</v>
      </c>
      <c r="AJ9" s="17" t="s">
        <v>110</v>
      </c>
    </row>
    <row r="10" spans="1:36" ht="34.950000000000003" customHeight="1" x14ac:dyDescent="0.35">
      <c r="A10" s="18" t="s">
        <v>603</v>
      </c>
      <c r="B10" s="15" t="s">
        <v>604</v>
      </c>
      <c r="C10" s="15" t="s">
        <v>106</v>
      </c>
      <c r="D10" s="15" t="s">
        <v>526</v>
      </c>
      <c r="E10" s="15" t="s">
        <v>36</v>
      </c>
      <c r="F10" s="15" t="s">
        <v>195</v>
      </c>
      <c r="G10" s="15" t="s">
        <v>72</v>
      </c>
      <c r="H10" s="15" t="s">
        <v>165</v>
      </c>
      <c r="I10" s="15" t="s">
        <v>72</v>
      </c>
      <c r="J10" s="15" t="s">
        <v>308</v>
      </c>
      <c r="K10" s="15" t="s">
        <v>330</v>
      </c>
      <c r="L10" s="15" t="s">
        <v>256</v>
      </c>
      <c r="M10" s="15" t="s">
        <v>291</v>
      </c>
      <c r="N10" s="15" t="s">
        <v>177</v>
      </c>
      <c r="O10" s="15" t="s">
        <v>190</v>
      </c>
      <c r="P10" s="15" t="s">
        <v>398</v>
      </c>
      <c r="Q10" s="15" t="s">
        <v>136</v>
      </c>
      <c r="R10" s="15" t="s">
        <v>88</v>
      </c>
      <c r="S10" s="15" t="s">
        <v>165</v>
      </c>
      <c r="T10" s="15" t="s">
        <v>229</v>
      </c>
      <c r="U10" s="15" t="s">
        <v>98</v>
      </c>
      <c r="V10" s="15" t="s">
        <v>161</v>
      </c>
      <c r="W10" s="15" t="s">
        <v>279</v>
      </c>
      <c r="X10" s="15" t="s">
        <v>102</v>
      </c>
      <c r="Y10" s="15" t="s">
        <v>206</v>
      </c>
      <c r="Z10" s="15" t="s">
        <v>104</v>
      </c>
      <c r="AA10" s="15" t="s">
        <v>83</v>
      </c>
      <c r="AB10" s="15" t="s">
        <v>101</v>
      </c>
      <c r="AC10" s="15" t="s">
        <v>297</v>
      </c>
      <c r="AD10" s="15" t="s">
        <v>334</v>
      </c>
      <c r="AE10" s="15" t="s">
        <v>102</v>
      </c>
      <c r="AF10" s="15" t="s">
        <v>349</v>
      </c>
      <c r="AG10" s="15" t="s">
        <v>458</v>
      </c>
      <c r="AH10" s="15" t="s">
        <v>358</v>
      </c>
      <c r="AI10" s="15" t="s">
        <v>206</v>
      </c>
      <c r="AJ10" s="15" t="s">
        <v>34</v>
      </c>
    </row>
    <row r="11" spans="1:36" ht="34.950000000000003" customHeight="1" x14ac:dyDescent="0.35">
      <c r="A11" s="19" t="s">
        <v>605</v>
      </c>
      <c r="B11" s="17" t="s">
        <v>261</v>
      </c>
      <c r="C11" s="17" t="s">
        <v>265</v>
      </c>
      <c r="D11" s="17" t="s">
        <v>262</v>
      </c>
      <c r="E11" s="17" t="s">
        <v>270</v>
      </c>
      <c r="F11" s="17" t="s">
        <v>263</v>
      </c>
      <c r="G11" s="17" t="s">
        <v>310</v>
      </c>
      <c r="H11" s="17" t="s">
        <v>338</v>
      </c>
      <c r="I11" s="17" t="s">
        <v>295</v>
      </c>
      <c r="J11" s="17" t="s">
        <v>260</v>
      </c>
      <c r="K11" s="17" t="s">
        <v>261</v>
      </c>
      <c r="L11" s="17" t="s">
        <v>289</v>
      </c>
      <c r="M11" s="17" t="s">
        <v>154</v>
      </c>
      <c r="N11" s="17" t="s">
        <v>261</v>
      </c>
      <c r="O11" s="17" t="s">
        <v>276</v>
      </c>
      <c r="P11" s="17" t="s">
        <v>295</v>
      </c>
      <c r="Q11" s="17" t="s">
        <v>271</v>
      </c>
      <c r="R11" s="17" t="s">
        <v>260</v>
      </c>
      <c r="S11" s="17" t="s">
        <v>154</v>
      </c>
      <c r="T11" s="17" t="s">
        <v>276</v>
      </c>
      <c r="U11" s="17" t="s">
        <v>259</v>
      </c>
      <c r="V11" s="17" t="s">
        <v>193</v>
      </c>
      <c r="W11" s="17" t="s">
        <v>312</v>
      </c>
      <c r="X11" s="17" t="s">
        <v>284</v>
      </c>
      <c r="Y11" s="17" t="s">
        <v>260</v>
      </c>
      <c r="Z11" s="17" t="s">
        <v>115</v>
      </c>
      <c r="AA11" s="17" t="s">
        <v>261</v>
      </c>
      <c r="AB11" s="17" t="s">
        <v>270</v>
      </c>
      <c r="AC11" s="17" t="s">
        <v>263</v>
      </c>
      <c r="AD11" s="17" t="s">
        <v>276</v>
      </c>
      <c r="AE11" s="17" t="s">
        <v>176</v>
      </c>
      <c r="AF11" s="20">
        <v>0.43</v>
      </c>
      <c r="AG11" s="17" t="s">
        <v>265</v>
      </c>
      <c r="AH11" s="17" t="s">
        <v>261</v>
      </c>
      <c r="AI11" s="17" t="s">
        <v>193</v>
      </c>
      <c r="AJ11" s="17" t="s">
        <v>262</v>
      </c>
    </row>
    <row r="12" spans="1:36" ht="34.950000000000003" customHeight="1" x14ac:dyDescent="0.35">
      <c r="A12" s="18" t="s">
        <v>608</v>
      </c>
      <c r="B12" s="15" t="s">
        <v>332</v>
      </c>
      <c r="C12" s="15" t="s">
        <v>166</v>
      </c>
      <c r="D12" s="15" t="s">
        <v>499</v>
      </c>
      <c r="E12" s="15" t="s">
        <v>376</v>
      </c>
      <c r="F12" s="15" t="s">
        <v>376</v>
      </c>
      <c r="G12" s="15" t="s">
        <v>204</v>
      </c>
      <c r="H12" s="15" t="s">
        <v>45</v>
      </c>
      <c r="I12" s="15" t="s">
        <v>298</v>
      </c>
      <c r="J12" s="15" t="s">
        <v>131</v>
      </c>
      <c r="K12" s="15" t="s">
        <v>403</v>
      </c>
      <c r="L12" s="15" t="s">
        <v>319</v>
      </c>
      <c r="M12" s="15" t="s">
        <v>49</v>
      </c>
      <c r="N12" s="15" t="s">
        <v>229</v>
      </c>
      <c r="O12" s="15" t="s">
        <v>329</v>
      </c>
      <c r="P12" s="15" t="s">
        <v>242</v>
      </c>
      <c r="Q12" s="15" t="s">
        <v>38</v>
      </c>
      <c r="R12" s="15" t="s">
        <v>134</v>
      </c>
      <c r="S12" s="15" t="s">
        <v>133</v>
      </c>
      <c r="T12" s="15" t="s">
        <v>79</v>
      </c>
      <c r="U12" s="15" t="s">
        <v>137</v>
      </c>
      <c r="V12" s="15" t="s">
        <v>134</v>
      </c>
      <c r="W12" s="15" t="s">
        <v>178</v>
      </c>
      <c r="X12" s="15" t="s">
        <v>218</v>
      </c>
      <c r="Y12" s="15" t="s">
        <v>210</v>
      </c>
      <c r="Z12" s="15" t="s">
        <v>206</v>
      </c>
      <c r="AA12" s="15" t="s">
        <v>40</v>
      </c>
      <c r="AB12" s="15" t="s">
        <v>102</v>
      </c>
      <c r="AC12" s="15" t="s">
        <v>298</v>
      </c>
      <c r="AD12" s="15" t="s">
        <v>292</v>
      </c>
      <c r="AE12" s="15" t="s">
        <v>210</v>
      </c>
      <c r="AF12" s="15" t="s">
        <v>441</v>
      </c>
      <c r="AG12" s="15" t="s">
        <v>136</v>
      </c>
      <c r="AH12" s="15" t="s">
        <v>138</v>
      </c>
      <c r="AI12" s="15" t="s">
        <v>105</v>
      </c>
      <c r="AJ12" s="15" t="s">
        <v>69</v>
      </c>
    </row>
    <row r="13" spans="1:36" ht="34.950000000000003" customHeight="1" x14ac:dyDescent="0.35">
      <c r="A13" s="19" t="s">
        <v>609</v>
      </c>
      <c r="B13" s="17" t="s">
        <v>115</v>
      </c>
      <c r="C13" s="17" t="s">
        <v>110</v>
      </c>
      <c r="D13" s="17" t="s">
        <v>120</v>
      </c>
      <c r="E13" s="17" t="s">
        <v>150</v>
      </c>
      <c r="F13" s="17" t="s">
        <v>115</v>
      </c>
      <c r="G13" s="17" t="s">
        <v>110</v>
      </c>
      <c r="H13" s="17" t="s">
        <v>112</v>
      </c>
      <c r="I13" s="17" t="s">
        <v>285</v>
      </c>
      <c r="J13" s="17" t="s">
        <v>113</v>
      </c>
      <c r="K13" s="17" t="s">
        <v>112</v>
      </c>
      <c r="L13" s="17" t="s">
        <v>284</v>
      </c>
      <c r="M13" s="17" t="s">
        <v>110</v>
      </c>
      <c r="N13" s="17" t="s">
        <v>148</v>
      </c>
      <c r="O13" s="17" t="s">
        <v>283</v>
      </c>
      <c r="P13" s="17" t="s">
        <v>194</v>
      </c>
      <c r="Q13" s="17" t="s">
        <v>148</v>
      </c>
      <c r="R13" s="17" t="s">
        <v>149</v>
      </c>
      <c r="S13" s="17" t="s">
        <v>176</v>
      </c>
      <c r="T13" s="17" t="s">
        <v>113</v>
      </c>
      <c r="U13" s="17" t="s">
        <v>115</v>
      </c>
      <c r="V13" s="17" t="s">
        <v>119</v>
      </c>
      <c r="W13" s="17" t="s">
        <v>126</v>
      </c>
      <c r="X13" s="17" t="s">
        <v>310</v>
      </c>
      <c r="Y13" s="17" t="s">
        <v>263</v>
      </c>
      <c r="Z13" s="17" t="s">
        <v>456</v>
      </c>
      <c r="AA13" s="17" t="s">
        <v>266</v>
      </c>
      <c r="AB13" s="17" t="s">
        <v>185</v>
      </c>
      <c r="AC13" s="17" t="s">
        <v>150</v>
      </c>
      <c r="AD13" s="17" t="s">
        <v>110</v>
      </c>
      <c r="AE13" s="17" t="s">
        <v>283</v>
      </c>
      <c r="AF13" s="17" t="s">
        <v>284</v>
      </c>
      <c r="AG13" s="17" t="s">
        <v>110</v>
      </c>
      <c r="AH13" s="17" t="s">
        <v>185</v>
      </c>
      <c r="AI13" s="17" t="s">
        <v>116</v>
      </c>
      <c r="AJ13" s="17" t="s">
        <v>119</v>
      </c>
    </row>
    <row r="14" spans="1:36" ht="19.95" customHeight="1" x14ac:dyDescent="0.35">
      <c r="A14" s="14" t="s">
        <v>290</v>
      </c>
      <c r="B14" s="15" t="s">
        <v>189</v>
      </c>
      <c r="C14" s="15" t="s">
        <v>162</v>
      </c>
      <c r="D14" s="15" t="s">
        <v>102</v>
      </c>
      <c r="E14" s="15" t="s">
        <v>198</v>
      </c>
      <c r="F14" s="15" t="s">
        <v>103</v>
      </c>
      <c r="G14" s="15" t="s">
        <v>164</v>
      </c>
      <c r="H14" s="15" t="s">
        <v>105</v>
      </c>
      <c r="I14" s="15" t="s">
        <v>102</v>
      </c>
      <c r="J14" s="15" t="s">
        <v>198</v>
      </c>
      <c r="K14" s="15" t="s">
        <v>218</v>
      </c>
      <c r="L14" s="15" t="s">
        <v>198</v>
      </c>
      <c r="M14" s="15" t="s">
        <v>100</v>
      </c>
      <c r="N14" s="15" t="s">
        <v>74</v>
      </c>
      <c r="O14" s="15" t="s">
        <v>103</v>
      </c>
      <c r="P14" s="15" t="s">
        <v>104</v>
      </c>
      <c r="Q14" s="15" t="s">
        <v>164</v>
      </c>
      <c r="R14" s="15" t="s">
        <v>210</v>
      </c>
      <c r="S14" s="15" t="s">
        <v>105</v>
      </c>
      <c r="T14" s="15" t="s">
        <v>105</v>
      </c>
      <c r="U14" s="15" t="s">
        <v>103</v>
      </c>
      <c r="V14" s="15" t="s">
        <v>100</v>
      </c>
      <c r="W14" s="15" t="s">
        <v>100</v>
      </c>
      <c r="X14" s="15" t="s">
        <v>100</v>
      </c>
      <c r="Y14" s="15" t="s">
        <v>100</v>
      </c>
      <c r="Z14" s="15" t="s">
        <v>100</v>
      </c>
      <c r="AA14" s="15" t="s">
        <v>100</v>
      </c>
      <c r="AB14" s="15" t="s">
        <v>164</v>
      </c>
      <c r="AC14" s="15" t="s">
        <v>210</v>
      </c>
      <c r="AD14" s="15" t="s">
        <v>104</v>
      </c>
      <c r="AE14" s="15" t="s">
        <v>164</v>
      </c>
      <c r="AF14" s="15" t="s">
        <v>104</v>
      </c>
      <c r="AG14" s="15" t="s">
        <v>164</v>
      </c>
      <c r="AH14" s="15" t="s">
        <v>102</v>
      </c>
      <c r="AI14" s="15" t="s">
        <v>100</v>
      </c>
      <c r="AJ14" s="15" t="s">
        <v>206</v>
      </c>
    </row>
    <row r="15" spans="1:36" ht="19.95" customHeight="1" x14ac:dyDescent="0.35">
      <c r="A15" s="16" t="s">
        <v>294</v>
      </c>
      <c r="B15" s="17" t="s">
        <v>174</v>
      </c>
      <c r="C15" s="17" t="s">
        <v>127</v>
      </c>
      <c r="D15" s="20">
        <v>0.02</v>
      </c>
      <c r="E15" s="20">
        <v>0.01</v>
      </c>
      <c r="F15" s="20" t="s">
        <v>123</v>
      </c>
      <c r="G15" s="20">
        <v>0.04</v>
      </c>
      <c r="H15" s="20" t="s">
        <v>175</v>
      </c>
      <c r="I15" s="20">
        <v>0.04</v>
      </c>
      <c r="J15" s="17" t="s">
        <v>175</v>
      </c>
      <c r="K15" s="17" t="s">
        <v>127</v>
      </c>
      <c r="L15" s="20">
        <v>0.01</v>
      </c>
      <c r="M15" s="17" t="s">
        <v>123</v>
      </c>
      <c r="N15" s="20">
        <v>0.05</v>
      </c>
      <c r="O15" s="17" t="s">
        <v>123</v>
      </c>
      <c r="P15" s="17" t="s">
        <v>175</v>
      </c>
      <c r="Q15" s="17" t="s">
        <v>172</v>
      </c>
      <c r="R15" s="17" t="s">
        <v>127</v>
      </c>
      <c r="S15" s="17" t="s">
        <v>175</v>
      </c>
      <c r="T15" s="17" t="s">
        <v>174</v>
      </c>
      <c r="U15" s="17" t="s">
        <v>175</v>
      </c>
      <c r="V15" s="17" t="s">
        <v>123</v>
      </c>
      <c r="W15" s="17" t="s">
        <v>123</v>
      </c>
      <c r="X15" s="17" t="s">
        <v>175</v>
      </c>
      <c r="Y15" s="17" t="s">
        <v>123</v>
      </c>
      <c r="Z15" s="17" t="s">
        <v>123</v>
      </c>
      <c r="AA15" s="17" t="s">
        <v>123</v>
      </c>
      <c r="AB15" s="17" t="s">
        <v>129</v>
      </c>
      <c r="AC15" s="20" t="s">
        <v>174</v>
      </c>
      <c r="AD15" s="20">
        <v>0.01</v>
      </c>
      <c r="AE15" s="20">
        <v>0.19</v>
      </c>
      <c r="AF15" s="17" t="s">
        <v>175</v>
      </c>
      <c r="AG15" s="17" t="s">
        <v>174</v>
      </c>
      <c r="AH15" s="17" t="s">
        <v>127</v>
      </c>
      <c r="AI15" s="17" t="s">
        <v>123</v>
      </c>
      <c r="AJ15" s="17" t="s">
        <v>174</v>
      </c>
    </row>
    <row r="16" spans="1:36" x14ac:dyDescent="0.3">
      <c r="B16" s="3">
        <f>((B9)+(B11)+(B13)+(B15))</f>
        <v>1</v>
      </c>
      <c r="C16" s="3"/>
      <c r="D16" s="3"/>
      <c r="E16" s="3"/>
      <c r="F16" s="3"/>
      <c r="G16" s="3"/>
      <c r="H16" s="3"/>
      <c r="I16" s="3"/>
      <c r="J16" s="3"/>
      <c r="K16" s="3"/>
      <c r="L16" s="3"/>
      <c r="M16" s="3"/>
      <c r="N16" s="3"/>
      <c r="O16" s="3"/>
      <c r="P16" s="3"/>
      <c r="Q16" s="3"/>
      <c r="AC16" s="3"/>
      <c r="AD16" s="3"/>
      <c r="AE16" s="3"/>
      <c r="AF16" s="3"/>
    </row>
  </sheetData>
  <sheetProtection algorithmName="SHA-512" hashValue="tPaK6dGhyaOnL+WnhVE+D5m2PFqNd1qhoc9jfi3vYg5Afo0aygTsOTsPZQOdMuTjbcw9aSIVLNe8q2v7t7gcSQ==" saltValue="+o48dIJ4XCjEoexEpjekaA==" spinCount="100000" sheet="1" objects="1" scenarios="1"/>
  <mergeCells count="9">
    <mergeCell ref="R4:AB4"/>
    <mergeCell ref="AC4:AF4"/>
    <mergeCell ref="AG4:AJ4"/>
    <mergeCell ref="A3:B3"/>
    <mergeCell ref="B2:F2"/>
    <mergeCell ref="C4:D4"/>
    <mergeCell ref="E4:I4"/>
    <mergeCell ref="J4:L4"/>
    <mergeCell ref="M4:Q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pageSetUpPr fitToPage="1"/>
  </sheetPr>
  <dimension ref="A1:AJ14"/>
  <sheetViews>
    <sheetView showGridLines="0" workbookViewId="0"/>
  </sheetViews>
  <sheetFormatPr defaultColWidth="10.88671875" defaultRowHeight="14.4" x14ac:dyDescent="0.3"/>
  <cols>
    <col min="1" max="1" width="57.109375" customWidth="1"/>
    <col min="2" max="23" width="20.77734375" customWidth="1"/>
    <col min="24" max="28" width="20.77734375" hidden="1" customWidth="1"/>
    <col min="29"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5"/>
      <c r="M2" s="5"/>
      <c r="N2" s="6"/>
      <c r="O2" s="6"/>
    </row>
    <row r="3" spans="1:36" ht="97.8" customHeight="1" x14ac:dyDescent="0.4">
      <c r="A3" s="89" t="s">
        <v>656</v>
      </c>
      <c r="B3" s="89"/>
      <c r="C3" s="89"/>
      <c r="D3" s="89"/>
      <c r="E3" s="7"/>
      <c r="F3" s="7"/>
      <c r="G3" s="7"/>
      <c r="H3" s="7"/>
      <c r="I3" s="7"/>
      <c r="J3" s="7"/>
      <c r="K3" s="7"/>
      <c r="L3" s="7"/>
      <c r="M3" s="7"/>
      <c r="N3" s="7"/>
      <c r="O3" s="7"/>
      <c r="P3" s="7"/>
      <c r="Q3" s="7"/>
      <c r="R3" s="7"/>
      <c r="S3" s="7"/>
      <c r="T3" s="7"/>
      <c r="U3" s="7"/>
      <c r="V3" s="7"/>
      <c r="W3" s="7"/>
      <c r="X3" s="7"/>
      <c r="Y3" s="7"/>
      <c r="Z3" s="7"/>
      <c r="AA3" s="7"/>
      <c r="AB3" s="7"/>
      <c r="AC3" s="8"/>
      <c r="AD3" s="8"/>
      <c r="AF3" s="7"/>
    </row>
    <row r="4" spans="1:36" ht="18" customHeight="1" x14ac:dyDescent="0.3">
      <c r="A4" s="1"/>
      <c r="B4" s="1"/>
      <c r="C4" s="86" t="s">
        <v>226</v>
      </c>
      <c r="D4" s="88"/>
      <c r="E4" s="86" t="s">
        <v>628</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9.6" customHeight="1" x14ac:dyDescent="0.3">
      <c r="A5" s="9" t="s">
        <v>654</v>
      </c>
      <c r="B5" s="21" t="s">
        <v>655</v>
      </c>
      <c r="C5" s="2"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18</v>
      </c>
      <c r="C7" s="17" t="s">
        <v>383</v>
      </c>
      <c r="D7" s="17" t="s">
        <v>384</v>
      </c>
      <c r="E7" s="17" t="s">
        <v>584</v>
      </c>
      <c r="F7" s="17" t="s">
        <v>55</v>
      </c>
      <c r="G7" s="17" t="s">
        <v>34</v>
      </c>
      <c r="H7" s="17" t="s">
        <v>422</v>
      </c>
      <c r="I7" s="17" t="s">
        <v>407</v>
      </c>
      <c r="J7" s="17" t="s">
        <v>59</v>
      </c>
      <c r="K7" s="17" t="s">
        <v>60</v>
      </c>
      <c r="L7" s="17" t="s">
        <v>431</v>
      </c>
      <c r="M7" s="17" t="s">
        <v>62</v>
      </c>
      <c r="N7" s="17" t="s">
        <v>63</v>
      </c>
      <c r="O7" s="17" t="s">
        <v>348</v>
      </c>
      <c r="P7" s="17" t="s">
        <v>387</v>
      </c>
      <c r="Q7" s="17" t="s">
        <v>388</v>
      </c>
      <c r="R7" s="17" t="s">
        <v>408</v>
      </c>
      <c r="S7" s="17" t="s">
        <v>68</v>
      </c>
      <c r="T7" s="17" t="s">
        <v>69</v>
      </c>
      <c r="U7" s="17" t="s">
        <v>70</v>
      </c>
      <c r="V7" s="17" t="s">
        <v>71</v>
      </c>
      <c r="W7" s="17" t="s">
        <v>240</v>
      </c>
      <c r="X7" s="17" t="s">
        <v>167</v>
      </c>
      <c r="Y7" s="17" t="s">
        <v>140</v>
      </c>
      <c r="Z7" s="17" t="s">
        <v>101</v>
      </c>
      <c r="AA7" s="17" t="s">
        <v>75</v>
      </c>
      <c r="AB7" s="17" t="s">
        <v>76</v>
      </c>
      <c r="AC7" s="17" t="s">
        <v>77</v>
      </c>
      <c r="AD7" s="17" t="s">
        <v>78</v>
      </c>
      <c r="AE7" s="17" t="s">
        <v>134</v>
      </c>
      <c r="AF7" s="17" t="s">
        <v>80</v>
      </c>
      <c r="AG7" s="17" t="s">
        <v>392</v>
      </c>
      <c r="AH7" s="17" t="s">
        <v>307</v>
      </c>
      <c r="AI7" s="17" t="s">
        <v>83</v>
      </c>
      <c r="AJ7" s="17" t="s">
        <v>393</v>
      </c>
    </row>
    <row r="8" spans="1:36" ht="19.95" customHeight="1" x14ac:dyDescent="0.35">
      <c r="A8" s="14" t="s">
        <v>617</v>
      </c>
      <c r="B8" s="15" t="s">
        <v>618</v>
      </c>
      <c r="C8" s="15" t="s">
        <v>36</v>
      </c>
      <c r="D8" s="15" t="s">
        <v>31</v>
      </c>
      <c r="E8" s="15" t="s">
        <v>92</v>
      </c>
      <c r="F8" s="15" t="s">
        <v>235</v>
      </c>
      <c r="G8" s="15" t="s">
        <v>190</v>
      </c>
      <c r="H8" s="15" t="s">
        <v>91</v>
      </c>
      <c r="I8" s="15" t="s">
        <v>133</v>
      </c>
      <c r="J8" s="15" t="s">
        <v>293</v>
      </c>
      <c r="K8" s="15" t="s">
        <v>195</v>
      </c>
      <c r="L8" s="15" t="s">
        <v>42</v>
      </c>
      <c r="M8" s="15" t="s">
        <v>179</v>
      </c>
      <c r="N8" s="15" t="s">
        <v>317</v>
      </c>
      <c r="O8" s="15" t="s">
        <v>163</v>
      </c>
      <c r="P8" s="15" t="s">
        <v>306</v>
      </c>
      <c r="Q8" s="15" t="s">
        <v>79</v>
      </c>
      <c r="R8" s="15" t="s">
        <v>104</v>
      </c>
      <c r="S8" s="15" t="s">
        <v>389</v>
      </c>
      <c r="T8" s="15" t="s">
        <v>198</v>
      </c>
      <c r="U8" s="15" t="s">
        <v>138</v>
      </c>
      <c r="V8" s="15" t="s">
        <v>105</v>
      </c>
      <c r="W8" s="15" t="s">
        <v>45</v>
      </c>
      <c r="X8" s="15" t="s">
        <v>100</v>
      </c>
      <c r="Y8" s="15" t="s">
        <v>100</v>
      </c>
      <c r="Z8" s="15" t="s">
        <v>100</v>
      </c>
      <c r="AA8" s="15" t="s">
        <v>218</v>
      </c>
      <c r="AB8" s="15" t="s">
        <v>143</v>
      </c>
      <c r="AC8" s="15" t="s">
        <v>143</v>
      </c>
      <c r="AD8" s="15" t="s">
        <v>102</v>
      </c>
      <c r="AE8" s="15" t="s">
        <v>104</v>
      </c>
      <c r="AF8" s="15" t="s">
        <v>428</v>
      </c>
      <c r="AG8" s="15" t="s">
        <v>83</v>
      </c>
      <c r="AH8" s="15" t="s">
        <v>167</v>
      </c>
      <c r="AI8" s="15" t="s">
        <v>104</v>
      </c>
      <c r="AJ8" s="15" t="s">
        <v>419</v>
      </c>
    </row>
    <row r="9" spans="1:36" ht="19.95" customHeight="1" x14ac:dyDescent="0.35">
      <c r="A9" s="16" t="s">
        <v>619</v>
      </c>
      <c r="B9" s="17" t="s">
        <v>148</v>
      </c>
      <c r="C9" s="17" t="s">
        <v>150</v>
      </c>
      <c r="D9" s="17" t="s">
        <v>111</v>
      </c>
      <c r="E9" s="17" t="s">
        <v>146</v>
      </c>
      <c r="F9" s="17" t="s">
        <v>150</v>
      </c>
      <c r="G9" s="17" t="s">
        <v>270</v>
      </c>
      <c r="H9" s="17" t="s">
        <v>110</v>
      </c>
      <c r="I9" s="17" t="s">
        <v>111</v>
      </c>
      <c r="J9" s="17" t="s">
        <v>150</v>
      </c>
      <c r="K9" s="17" t="s">
        <v>115</v>
      </c>
      <c r="L9" s="17" t="s">
        <v>176</v>
      </c>
      <c r="M9" s="17" t="s">
        <v>129</v>
      </c>
      <c r="N9" s="17" t="s">
        <v>285</v>
      </c>
      <c r="O9" s="17" t="s">
        <v>150</v>
      </c>
      <c r="P9" s="17" t="s">
        <v>185</v>
      </c>
      <c r="Q9" s="17" t="s">
        <v>116</v>
      </c>
      <c r="R9" s="17" t="s">
        <v>175</v>
      </c>
      <c r="S9" s="17" t="s">
        <v>338</v>
      </c>
      <c r="T9" s="17" t="s">
        <v>172</v>
      </c>
      <c r="U9" s="17" t="s">
        <v>312</v>
      </c>
      <c r="V9" s="17" t="s">
        <v>174</v>
      </c>
      <c r="W9" s="17" t="s">
        <v>273</v>
      </c>
      <c r="X9" s="17" t="s">
        <v>123</v>
      </c>
      <c r="Y9" s="17" t="s">
        <v>123</v>
      </c>
      <c r="Z9" s="17" t="s">
        <v>123</v>
      </c>
      <c r="AA9" s="17" t="s">
        <v>283</v>
      </c>
      <c r="AB9" s="17" t="s">
        <v>149</v>
      </c>
      <c r="AC9" s="17" t="s">
        <v>175</v>
      </c>
      <c r="AD9" s="17" t="s">
        <v>172</v>
      </c>
      <c r="AE9" s="17" t="s">
        <v>151</v>
      </c>
      <c r="AF9" s="17" t="s">
        <v>268</v>
      </c>
      <c r="AG9" s="17" t="s">
        <v>172</v>
      </c>
      <c r="AH9" s="17" t="s">
        <v>151</v>
      </c>
      <c r="AI9" s="17" t="s">
        <v>113</v>
      </c>
      <c r="AJ9" s="17" t="s">
        <v>310</v>
      </c>
    </row>
    <row r="10" spans="1:36" ht="19.95" customHeight="1" x14ac:dyDescent="0.35">
      <c r="A10" s="14" t="s">
        <v>610</v>
      </c>
      <c r="B10" s="15" t="s">
        <v>611</v>
      </c>
      <c r="C10" s="15" t="s">
        <v>612</v>
      </c>
      <c r="D10" s="15" t="s">
        <v>613</v>
      </c>
      <c r="E10" s="15" t="s">
        <v>62</v>
      </c>
      <c r="F10" s="15" t="s">
        <v>362</v>
      </c>
      <c r="G10" s="15" t="s">
        <v>165</v>
      </c>
      <c r="H10" s="15" t="s">
        <v>413</v>
      </c>
      <c r="I10" s="15" t="s">
        <v>27</v>
      </c>
      <c r="J10" s="15" t="s">
        <v>614</v>
      </c>
      <c r="K10" s="15" t="s">
        <v>526</v>
      </c>
      <c r="L10" s="15" t="s">
        <v>368</v>
      </c>
      <c r="M10" s="15" t="s">
        <v>278</v>
      </c>
      <c r="N10" s="15" t="s">
        <v>249</v>
      </c>
      <c r="O10" s="15" t="s">
        <v>177</v>
      </c>
      <c r="P10" s="15" t="s">
        <v>22</v>
      </c>
      <c r="Q10" s="15" t="s">
        <v>166</v>
      </c>
      <c r="R10" s="15" t="s">
        <v>412</v>
      </c>
      <c r="S10" s="15" t="s">
        <v>372</v>
      </c>
      <c r="T10" s="15" t="s">
        <v>398</v>
      </c>
      <c r="U10" s="15" t="s">
        <v>329</v>
      </c>
      <c r="V10" s="15" t="s">
        <v>245</v>
      </c>
      <c r="W10" s="15" t="s">
        <v>205</v>
      </c>
      <c r="X10" s="15" t="s">
        <v>167</v>
      </c>
      <c r="Y10" s="15" t="s">
        <v>162</v>
      </c>
      <c r="Z10" s="15" t="s">
        <v>74</v>
      </c>
      <c r="AA10" s="15" t="s">
        <v>73</v>
      </c>
      <c r="AB10" s="15" t="s">
        <v>134</v>
      </c>
      <c r="AC10" s="15" t="s">
        <v>615</v>
      </c>
      <c r="AD10" s="15" t="s">
        <v>435</v>
      </c>
      <c r="AE10" s="15" t="s">
        <v>159</v>
      </c>
      <c r="AF10" s="15" t="s">
        <v>280</v>
      </c>
      <c r="AG10" s="15" t="s">
        <v>563</v>
      </c>
      <c r="AH10" s="15" t="s">
        <v>560</v>
      </c>
      <c r="AI10" s="15" t="s">
        <v>210</v>
      </c>
      <c r="AJ10" s="15" t="s">
        <v>397</v>
      </c>
    </row>
    <row r="11" spans="1:36" ht="19.95" customHeight="1" x14ac:dyDescent="0.35">
      <c r="A11" s="16" t="s">
        <v>616</v>
      </c>
      <c r="B11" s="17" t="s">
        <v>339</v>
      </c>
      <c r="C11" s="17" t="s">
        <v>456</v>
      </c>
      <c r="D11" s="17" t="s">
        <v>337</v>
      </c>
      <c r="E11" s="17" t="s">
        <v>274</v>
      </c>
      <c r="F11" s="17" t="s">
        <v>438</v>
      </c>
      <c r="G11" s="17" t="s">
        <v>266</v>
      </c>
      <c r="H11" s="17" t="s">
        <v>456</v>
      </c>
      <c r="I11" s="17" t="s">
        <v>224</v>
      </c>
      <c r="J11" s="17" t="s">
        <v>269</v>
      </c>
      <c r="K11" s="17" t="s">
        <v>337</v>
      </c>
      <c r="L11" s="17" t="s">
        <v>126</v>
      </c>
      <c r="M11" s="17" t="s">
        <v>126</v>
      </c>
      <c r="N11" s="17" t="s">
        <v>260</v>
      </c>
      <c r="O11" s="17" t="s">
        <v>152</v>
      </c>
      <c r="P11" s="17" t="s">
        <v>192</v>
      </c>
      <c r="Q11" s="17" t="s">
        <v>524</v>
      </c>
      <c r="R11" s="17" t="s">
        <v>313</v>
      </c>
      <c r="S11" s="17" t="s">
        <v>113</v>
      </c>
      <c r="T11" s="17" t="s">
        <v>286</v>
      </c>
      <c r="U11" s="17" t="s">
        <v>121</v>
      </c>
      <c r="V11" s="17" t="s">
        <v>214</v>
      </c>
      <c r="W11" s="17" t="s">
        <v>185</v>
      </c>
      <c r="X11" s="17" t="s">
        <v>485</v>
      </c>
      <c r="Y11" s="17" t="s">
        <v>566</v>
      </c>
      <c r="Z11" s="17" t="s">
        <v>486</v>
      </c>
      <c r="AA11" s="17" t="s">
        <v>271</v>
      </c>
      <c r="AB11" s="17" t="s">
        <v>122</v>
      </c>
      <c r="AC11" s="17" t="s">
        <v>488</v>
      </c>
      <c r="AD11" s="17" t="s">
        <v>497</v>
      </c>
      <c r="AE11" s="17" t="s">
        <v>288</v>
      </c>
      <c r="AF11" s="17" t="s">
        <v>176</v>
      </c>
      <c r="AG11" s="17" t="s">
        <v>497</v>
      </c>
      <c r="AH11" s="17" t="s">
        <v>437</v>
      </c>
      <c r="AI11" s="17" t="s">
        <v>192</v>
      </c>
      <c r="AJ11" s="17" t="s">
        <v>194</v>
      </c>
    </row>
    <row r="12" spans="1:36" ht="19.95" customHeight="1" x14ac:dyDescent="0.35">
      <c r="A12" s="14" t="s">
        <v>290</v>
      </c>
      <c r="B12" s="15" t="s">
        <v>472</v>
      </c>
      <c r="C12" s="15" t="s">
        <v>245</v>
      </c>
      <c r="D12" s="15" t="s">
        <v>299</v>
      </c>
      <c r="E12" s="15" t="s">
        <v>204</v>
      </c>
      <c r="F12" s="15" t="s">
        <v>187</v>
      </c>
      <c r="G12" s="15" t="s">
        <v>75</v>
      </c>
      <c r="H12" s="15" t="s">
        <v>140</v>
      </c>
      <c r="I12" s="15" t="s">
        <v>159</v>
      </c>
      <c r="J12" s="15" t="s">
        <v>229</v>
      </c>
      <c r="K12" s="15" t="s">
        <v>324</v>
      </c>
      <c r="L12" s="15" t="s">
        <v>76</v>
      </c>
      <c r="M12" s="15" t="s">
        <v>92</v>
      </c>
      <c r="N12" s="15" t="s">
        <v>38</v>
      </c>
      <c r="O12" s="15" t="s">
        <v>205</v>
      </c>
      <c r="P12" s="15" t="s">
        <v>187</v>
      </c>
      <c r="Q12" s="15" t="s">
        <v>41</v>
      </c>
      <c r="R12" s="15" t="s">
        <v>162</v>
      </c>
      <c r="S12" s="15" t="s">
        <v>160</v>
      </c>
      <c r="T12" s="15" t="s">
        <v>162</v>
      </c>
      <c r="U12" s="15" t="s">
        <v>279</v>
      </c>
      <c r="V12" s="15" t="s">
        <v>83</v>
      </c>
      <c r="W12" s="15" t="s">
        <v>167</v>
      </c>
      <c r="X12" s="15" t="s">
        <v>100</v>
      </c>
      <c r="Y12" s="15" t="s">
        <v>143</v>
      </c>
      <c r="Z12" s="15" t="s">
        <v>103</v>
      </c>
      <c r="AA12" s="15" t="s">
        <v>164</v>
      </c>
      <c r="AB12" s="15" t="s">
        <v>105</v>
      </c>
      <c r="AC12" s="15" t="s">
        <v>75</v>
      </c>
      <c r="AD12" s="15" t="s">
        <v>162</v>
      </c>
      <c r="AE12" s="15" t="s">
        <v>105</v>
      </c>
      <c r="AF12" s="15" t="s">
        <v>132</v>
      </c>
      <c r="AG12" s="15" t="s">
        <v>79</v>
      </c>
      <c r="AH12" s="15" t="s">
        <v>96</v>
      </c>
      <c r="AI12" s="15" t="s">
        <v>105</v>
      </c>
      <c r="AJ12" s="15" t="s">
        <v>195</v>
      </c>
    </row>
    <row r="13" spans="1:36" ht="19.95" customHeight="1" x14ac:dyDescent="0.35">
      <c r="A13" s="16" t="s">
        <v>294</v>
      </c>
      <c r="B13" s="17" t="s">
        <v>146</v>
      </c>
      <c r="C13" s="17" t="s">
        <v>146</v>
      </c>
      <c r="D13" s="17" t="s">
        <v>146</v>
      </c>
      <c r="E13" s="17" t="s">
        <v>116</v>
      </c>
      <c r="F13" s="17" t="s">
        <v>129</v>
      </c>
      <c r="G13" s="17" t="s">
        <v>117</v>
      </c>
      <c r="H13" s="17" t="s">
        <v>149</v>
      </c>
      <c r="I13" s="17" t="s">
        <v>171</v>
      </c>
      <c r="J13" s="17" t="s">
        <v>114</v>
      </c>
      <c r="K13" s="17" t="s">
        <v>116</v>
      </c>
      <c r="L13" s="17" t="s">
        <v>146</v>
      </c>
      <c r="M13" s="17" t="s">
        <v>147</v>
      </c>
      <c r="N13" s="17" t="s">
        <v>116</v>
      </c>
      <c r="O13" s="17" t="s">
        <v>149</v>
      </c>
      <c r="P13" s="17" t="s">
        <v>170</v>
      </c>
      <c r="Q13" s="17" t="s">
        <v>149</v>
      </c>
      <c r="R13" s="17" t="s">
        <v>153</v>
      </c>
      <c r="S13" s="17" t="s">
        <v>148</v>
      </c>
      <c r="T13" s="17" t="s">
        <v>130</v>
      </c>
      <c r="U13" s="17" t="s">
        <v>176</v>
      </c>
      <c r="V13" s="20">
        <v>0.16</v>
      </c>
      <c r="W13" s="17" t="s">
        <v>176</v>
      </c>
      <c r="X13" s="17" t="s">
        <v>175</v>
      </c>
      <c r="Y13" s="17" t="s">
        <v>110</v>
      </c>
      <c r="Z13" s="17" t="s">
        <v>153</v>
      </c>
      <c r="AA13" s="17" t="s">
        <v>129</v>
      </c>
      <c r="AB13" s="17" t="s">
        <v>153</v>
      </c>
      <c r="AC13" s="17" t="s">
        <v>118</v>
      </c>
      <c r="AD13" s="17" t="s">
        <v>124</v>
      </c>
      <c r="AE13" s="17" t="s">
        <v>124</v>
      </c>
      <c r="AF13" s="17" t="s">
        <v>110</v>
      </c>
      <c r="AG13" s="17" t="s">
        <v>124</v>
      </c>
      <c r="AH13" s="17" t="s">
        <v>151</v>
      </c>
      <c r="AI13" s="17" t="s">
        <v>114</v>
      </c>
      <c r="AJ13" s="17" t="s">
        <v>110</v>
      </c>
    </row>
    <row r="14" spans="1:36" x14ac:dyDescent="0.3">
      <c r="B14" s="3">
        <f>((B9)+(B11)+(B13))</f>
        <v>1</v>
      </c>
      <c r="C14" s="3"/>
      <c r="D14" s="3"/>
      <c r="E14" s="3"/>
      <c r="F14" s="3"/>
      <c r="G14" s="3"/>
      <c r="H14" s="3"/>
      <c r="I14" s="3"/>
      <c r="J14" s="3"/>
      <c r="K14" s="3"/>
      <c r="L14" s="3"/>
      <c r="R14" s="3"/>
      <c r="S14" s="3"/>
      <c r="T14" s="3"/>
      <c r="U14" s="3"/>
      <c r="V14" s="3"/>
      <c r="W14" s="3"/>
      <c r="AC14" s="3"/>
      <c r="AD14" s="3"/>
      <c r="AE14" s="3"/>
      <c r="AF14" s="3"/>
    </row>
  </sheetData>
  <sheetProtection algorithmName="SHA-512" hashValue="6yvjr1eoOMmxdjnvZft1mIwy94Z2q08yEU64twLKB20W0+cXl+sMP7EcMTRxlekrGe7ii6nmkanqBlfOmPSdNQ==" saltValue="ym5pFyCEYyFm/P+BXPIBxA==" spinCount="100000" sheet="1" objects="1" scenarios="1"/>
  <mergeCells count="9">
    <mergeCell ref="R4:AB4"/>
    <mergeCell ref="AC4:AF4"/>
    <mergeCell ref="AG4:AJ4"/>
    <mergeCell ref="A3:D3"/>
    <mergeCell ref="B2:F2"/>
    <mergeCell ref="C4:D4"/>
    <mergeCell ref="E4:I4"/>
    <mergeCell ref="J4:L4"/>
    <mergeCell ref="M4:Q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J35"/>
  <sheetViews>
    <sheetView showGridLines="0" workbookViewId="0"/>
  </sheetViews>
  <sheetFormatPr defaultColWidth="10.88671875" defaultRowHeight="14.4" x14ac:dyDescent="0.3"/>
  <cols>
    <col min="1" max="1" width="57.10937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5"/>
      <c r="M2" s="5"/>
      <c r="N2" s="6"/>
      <c r="O2" s="6"/>
    </row>
    <row r="3" spans="1:36" ht="77.400000000000006" customHeight="1" x14ac:dyDescent="0.4">
      <c r="A3" s="89" t="s">
        <v>673</v>
      </c>
      <c r="B3" s="89"/>
      <c r="C3" s="89"/>
      <c r="D3" s="89"/>
      <c r="E3" s="89"/>
      <c r="F3" s="7"/>
      <c r="G3" s="7"/>
      <c r="H3" s="7"/>
      <c r="I3" s="7"/>
      <c r="J3" s="7"/>
      <c r="K3" s="7"/>
      <c r="L3" s="7"/>
      <c r="M3" s="7"/>
      <c r="N3" s="7"/>
      <c r="O3" s="7"/>
      <c r="P3" s="7"/>
      <c r="Q3" s="7"/>
      <c r="R3" s="7"/>
      <c r="S3" s="7"/>
      <c r="T3" s="7"/>
      <c r="U3" s="7"/>
      <c r="V3" s="7"/>
      <c r="W3" s="7"/>
      <c r="X3" s="7"/>
      <c r="Y3" s="7"/>
      <c r="Z3" s="7"/>
      <c r="AA3" s="7"/>
      <c r="AB3" s="7"/>
      <c r="AC3" s="8"/>
      <c r="AD3" s="8"/>
      <c r="AF3" s="7"/>
    </row>
    <row r="4" spans="1:36" ht="18" customHeight="1" x14ac:dyDescent="0.3">
      <c r="A4" s="1"/>
      <c r="B4" s="43"/>
      <c r="C4" s="87" t="s">
        <v>226</v>
      </c>
      <c r="D4" s="88"/>
      <c r="E4" s="86" t="s">
        <v>628</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9.6" customHeight="1" x14ac:dyDescent="0.3">
      <c r="A5" s="9" t="s">
        <v>654</v>
      </c>
      <c r="B5" s="46" t="s">
        <v>674</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52</v>
      </c>
      <c r="C7" s="17" t="s">
        <v>53</v>
      </c>
      <c r="D7" s="17" t="s">
        <v>54</v>
      </c>
      <c r="E7" s="17" t="s">
        <v>25</v>
      </c>
      <c r="F7" s="17" t="s">
        <v>55</v>
      </c>
      <c r="G7" s="17" t="s">
        <v>56</v>
      </c>
      <c r="H7" s="17" t="s">
        <v>57</v>
      </c>
      <c r="I7" s="17" t="s">
        <v>58</v>
      </c>
      <c r="J7" s="17" t="s">
        <v>59</v>
      </c>
      <c r="K7" s="17" t="s">
        <v>60</v>
      </c>
      <c r="L7" s="17" t="s">
        <v>61</v>
      </c>
      <c r="M7" s="17" t="s">
        <v>62</v>
      </c>
      <c r="N7" s="17" t="s">
        <v>63</v>
      </c>
      <c r="O7" s="17" t="s">
        <v>64</v>
      </c>
      <c r="P7" s="17" t="s">
        <v>65</v>
      </c>
      <c r="Q7" s="17" t="s">
        <v>66</v>
      </c>
      <c r="R7" s="17" t="s">
        <v>67</v>
      </c>
      <c r="S7" s="17" t="s">
        <v>68</v>
      </c>
      <c r="T7" s="17" t="s">
        <v>69</v>
      </c>
      <c r="U7" s="17" t="s">
        <v>70</v>
      </c>
      <c r="V7" s="17" t="s">
        <v>71</v>
      </c>
      <c r="W7" s="17" t="s">
        <v>72</v>
      </c>
      <c r="X7" s="17" t="s">
        <v>39</v>
      </c>
      <c r="Y7" s="17" t="s">
        <v>73</v>
      </c>
      <c r="Z7" s="17" t="s">
        <v>74</v>
      </c>
      <c r="AA7" s="17" t="s">
        <v>75</v>
      </c>
      <c r="AB7" s="17" t="s">
        <v>76</v>
      </c>
      <c r="AC7" s="17" t="s">
        <v>77</v>
      </c>
      <c r="AD7" s="17" t="s">
        <v>78</v>
      </c>
      <c r="AE7" s="17" t="s">
        <v>79</v>
      </c>
      <c r="AF7" s="17" t="s">
        <v>80</v>
      </c>
      <c r="AG7" s="17" t="s">
        <v>81</v>
      </c>
      <c r="AH7" s="17" t="s">
        <v>82</v>
      </c>
      <c r="AI7" s="17" t="s">
        <v>83</v>
      </c>
      <c r="AJ7" s="17" t="s">
        <v>84</v>
      </c>
    </row>
    <row r="8" spans="1:36" ht="19.95" customHeight="1" x14ac:dyDescent="0.35">
      <c r="A8" s="14" t="s">
        <v>85</v>
      </c>
      <c r="B8" s="15" t="s">
        <v>86</v>
      </c>
      <c r="C8" s="15" t="s">
        <v>87</v>
      </c>
      <c r="D8" s="15" t="s">
        <v>88</v>
      </c>
      <c r="E8" s="15" t="s">
        <v>89</v>
      </c>
      <c r="F8" s="15" t="s">
        <v>90</v>
      </c>
      <c r="G8" s="15" t="s">
        <v>91</v>
      </c>
      <c r="H8" s="15" t="s">
        <v>92</v>
      </c>
      <c r="I8" s="15" t="s">
        <v>79</v>
      </c>
      <c r="J8" s="15" t="s">
        <v>93</v>
      </c>
      <c r="K8" s="15" t="s">
        <v>94</v>
      </c>
      <c r="L8" s="15" t="s">
        <v>91</v>
      </c>
      <c r="M8" s="15" t="s">
        <v>95</v>
      </c>
      <c r="N8" s="15" t="s">
        <v>96</v>
      </c>
      <c r="O8" s="15" t="s">
        <v>97</v>
      </c>
      <c r="P8" s="15" t="s">
        <v>89</v>
      </c>
      <c r="Q8" s="15" t="s">
        <v>98</v>
      </c>
      <c r="R8" s="15" t="s">
        <v>99</v>
      </c>
      <c r="S8" s="15" t="s">
        <v>100</v>
      </c>
      <c r="T8" s="15" t="s">
        <v>101</v>
      </c>
      <c r="U8" s="15" t="s">
        <v>100</v>
      </c>
      <c r="V8" s="15" t="s">
        <v>102</v>
      </c>
      <c r="W8" s="15" t="s">
        <v>100</v>
      </c>
      <c r="X8" s="15" t="s">
        <v>100</v>
      </c>
      <c r="Y8" s="15" t="s">
        <v>103</v>
      </c>
      <c r="Z8" s="15" t="s">
        <v>104</v>
      </c>
      <c r="AA8" s="15" t="s">
        <v>100</v>
      </c>
      <c r="AB8" s="15" t="s">
        <v>105</v>
      </c>
      <c r="AC8" s="15" t="s">
        <v>106</v>
      </c>
      <c r="AD8" s="15" t="s">
        <v>101</v>
      </c>
      <c r="AE8" s="15" t="s">
        <v>103</v>
      </c>
      <c r="AF8" s="15" t="s">
        <v>100</v>
      </c>
      <c r="AG8" s="15" t="s">
        <v>107</v>
      </c>
      <c r="AH8" s="15" t="s">
        <v>108</v>
      </c>
      <c r="AI8" s="15" t="s">
        <v>103</v>
      </c>
      <c r="AJ8" s="15" t="s">
        <v>103</v>
      </c>
    </row>
    <row r="9" spans="1:36" ht="19.95" customHeight="1" x14ac:dyDescent="0.35">
      <c r="A9" s="16" t="s">
        <v>109</v>
      </c>
      <c r="B9" s="17" t="s">
        <v>110</v>
      </c>
      <c r="C9" s="17" t="s">
        <v>110</v>
      </c>
      <c r="D9" s="17" t="s">
        <v>110</v>
      </c>
      <c r="E9" s="17" t="s">
        <v>111</v>
      </c>
      <c r="F9" s="17" t="s">
        <v>112</v>
      </c>
      <c r="G9" s="17" t="s">
        <v>113</v>
      </c>
      <c r="H9" s="17" t="s">
        <v>111</v>
      </c>
      <c r="I9" s="17" t="s">
        <v>114</v>
      </c>
      <c r="J9" s="17" t="s">
        <v>111</v>
      </c>
      <c r="K9" s="17" t="s">
        <v>115</v>
      </c>
      <c r="L9" s="17" t="s">
        <v>116</v>
      </c>
      <c r="M9" s="17" t="s">
        <v>117</v>
      </c>
      <c r="N9" s="17" t="s">
        <v>118</v>
      </c>
      <c r="O9" s="17" t="s">
        <v>119</v>
      </c>
      <c r="P9" s="17" t="s">
        <v>120</v>
      </c>
      <c r="Q9" s="17" t="s">
        <v>121</v>
      </c>
      <c r="R9" s="17" t="s">
        <v>122</v>
      </c>
      <c r="S9" s="17" t="s">
        <v>123</v>
      </c>
      <c r="T9" s="17" t="s">
        <v>118</v>
      </c>
      <c r="U9" s="17" t="s">
        <v>123</v>
      </c>
      <c r="V9" s="17" t="s">
        <v>124</v>
      </c>
      <c r="W9" s="17" t="s">
        <v>123</v>
      </c>
      <c r="X9" s="17" t="s">
        <v>123</v>
      </c>
      <c r="Y9" s="17" t="s">
        <v>124</v>
      </c>
      <c r="Z9" s="17" t="s">
        <v>110</v>
      </c>
      <c r="AA9" s="17" t="s">
        <v>123</v>
      </c>
      <c r="AB9" s="17" t="s">
        <v>125</v>
      </c>
      <c r="AC9" s="17" t="s">
        <v>126</v>
      </c>
      <c r="AD9" s="17" t="s">
        <v>124</v>
      </c>
      <c r="AE9" s="17" t="s">
        <v>127</v>
      </c>
      <c r="AF9" s="17" t="s">
        <v>123</v>
      </c>
      <c r="AG9" s="17" t="s">
        <v>128</v>
      </c>
      <c r="AH9" s="17" t="s">
        <v>129</v>
      </c>
      <c r="AI9" s="17" t="s">
        <v>130</v>
      </c>
      <c r="AJ9" s="17" t="s">
        <v>123</v>
      </c>
    </row>
    <row r="10" spans="1:36" ht="19.95" customHeight="1" x14ac:dyDescent="0.35">
      <c r="A10" s="14" t="s">
        <v>5</v>
      </c>
      <c r="B10" s="15" t="s">
        <v>56</v>
      </c>
      <c r="C10" s="15" t="s">
        <v>131</v>
      </c>
      <c r="D10" s="15" t="s">
        <v>132</v>
      </c>
      <c r="E10" s="15" t="s">
        <v>38</v>
      </c>
      <c r="F10" s="15" t="s">
        <v>95</v>
      </c>
      <c r="G10" s="15" t="s">
        <v>133</v>
      </c>
      <c r="H10" s="15" t="s">
        <v>75</v>
      </c>
      <c r="I10" s="15" t="s">
        <v>134</v>
      </c>
      <c r="J10" s="15" t="s">
        <v>135</v>
      </c>
      <c r="K10" s="15" t="s">
        <v>136</v>
      </c>
      <c r="L10" s="15" t="s">
        <v>137</v>
      </c>
      <c r="M10" s="15" t="s">
        <v>138</v>
      </c>
      <c r="N10" s="15" t="s">
        <v>139</v>
      </c>
      <c r="O10" s="15" t="s">
        <v>140</v>
      </c>
      <c r="P10" s="15" t="s">
        <v>97</v>
      </c>
      <c r="Q10" s="15" t="s">
        <v>140</v>
      </c>
      <c r="R10" s="15" t="s">
        <v>100</v>
      </c>
      <c r="S10" s="15" t="s">
        <v>141</v>
      </c>
      <c r="T10" s="15" t="s">
        <v>100</v>
      </c>
      <c r="U10" s="15" t="s">
        <v>41</v>
      </c>
      <c r="V10" s="15" t="s">
        <v>100</v>
      </c>
      <c r="W10" s="15" t="s">
        <v>101</v>
      </c>
      <c r="X10" s="15" t="s">
        <v>100</v>
      </c>
      <c r="Y10" s="15" t="s">
        <v>100</v>
      </c>
      <c r="Z10" s="15" t="s">
        <v>100</v>
      </c>
      <c r="AA10" s="15" t="s">
        <v>105</v>
      </c>
      <c r="AB10" s="15" t="s">
        <v>105</v>
      </c>
      <c r="AC10" s="15" t="s">
        <v>100</v>
      </c>
      <c r="AD10" s="15" t="s">
        <v>100</v>
      </c>
      <c r="AE10" s="15" t="s">
        <v>105</v>
      </c>
      <c r="AF10" s="15" t="s">
        <v>142</v>
      </c>
      <c r="AG10" s="15" t="s">
        <v>101</v>
      </c>
      <c r="AH10" s="15" t="s">
        <v>102</v>
      </c>
      <c r="AI10" s="15" t="s">
        <v>143</v>
      </c>
      <c r="AJ10" s="15" t="s">
        <v>144</v>
      </c>
    </row>
    <row r="11" spans="1:36" ht="19.95" customHeight="1" x14ac:dyDescent="0.35">
      <c r="A11" s="16" t="s">
        <v>145</v>
      </c>
      <c r="B11" s="17" t="s">
        <v>129</v>
      </c>
      <c r="C11" s="17" t="s">
        <v>116</v>
      </c>
      <c r="D11" s="17" t="s">
        <v>113</v>
      </c>
      <c r="E11" s="17" t="s">
        <v>114</v>
      </c>
      <c r="F11" s="17" t="s">
        <v>116</v>
      </c>
      <c r="G11" s="17" t="s">
        <v>112</v>
      </c>
      <c r="H11" s="17" t="s">
        <v>113</v>
      </c>
      <c r="I11" s="17" t="s">
        <v>146</v>
      </c>
      <c r="J11" s="17" t="s">
        <v>117</v>
      </c>
      <c r="K11" s="17" t="s">
        <v>147</v>
      </c>
      <c r="L11" s="17" t="s">
        <v>114</v>
      </c>
      <c r="M11" s="17" t="s">
        <v>148</v>
      </c>
      <c r="N11" s="17" t="s">
        <v>110</v>
      </c>
      <c r="O11" s="17" t="s">
        <v>149</v>
      </c>
      <c r="P11" s="17" t="s">
        <v>150</v>
      </c>
      <c r="Q11" s="17" t="s">
        <v>151</v>
      </c>
      <c r="R11" s="17" t="s">
        <v>123</v>
      </c>
      <c r="S11" s="17" t="s">
        <v>152</v>
      </c>
      <c r="T11" s="17" t="s">
        <v>123</v>
      </c>
      <c r="U11" s="17" t="s">
        <v>146</v>
      </c>
      <c r="V11" s="17" t="s">
        <v>123</v>
      </c>
      <c r="W11" s="17" t="s">
        <v>114</v>
      </c>
      <c r="X11" s="17" t="s">
        <v>123</v>
      </c>
      <c r="Y11" s="17" t="s">
        <v>123</v>
      </c>
      <c r="Z11" s="17" t="s">
        <v>123</v>
      </c>
      <c r="AA11" s="17" t="s">
        <v>153</v>
      </c>
      <c r="AB11" s="17" t="s">
        <v>125</v>
      </c>
      <c r="AC11" s="17" t="s">
        <v>123</v>
      </c>
      <c r="AD11" s="17" t="s">
        <v>123</v>
      </c>
      <c r="AE11" s="17" t="s">
        <v>124</v>
      </c>
      <c r="AF11" s="17" t="s">
        <v>154</v>
      </c>
      <c r="AG11" s="17" t="s">
        <v>127</v>
      </c>
      <c r="AH11" s="17" t="s">
        <v>127</v>
      </c>
      <c r="AI11" s="17" t="s">
        <v>115</v>
      </c>
      <c r="AJ11" s="17" t="s">
        <v>155</v>
      </c>
    </row>
    <row r="12" spans="1:36" ht="19.95" customHeight="1" x14ac:dyDescent="0.35">
      <c r="A12" s="14" t="s">
        <v>7</v>
      </c>
      <c r="B12" s="15" t="s">
        <v>156</v>
      </c>
      <c r="C12" s="15" t="s">
        <v>135</v>
      </c>
      <c r="D12" s="15" t="s">
        <v>157</v>
      </c>
      <c r="E12" s="15" t="s">
        <v>79</v>
      </c>
      <c r="F12" s="15" t="s">
        <v>158</v>
      </c>
      <c r="G12" s="15" t="s">
        <v>159</v>
      </c>
      <c r="H12" s="15" t="s">
        <v>159</v>
      </c>
      <c r="I12" s="15" t="s">
        <v>137</v>
      </c>
      <c r="J12" s="15" t="s">
        <v>160</v>
      </c>
      <c r="K12" s="15" t="s">
        <v>49</v>
      </c>
      <c r="L12" s="15" t="s">
        <v>95</v>
      </c>
      <c r="M12" s="15" t="s">
        <v>73</v>
      </c>
      <c r="N12" s="15" t="s">
        <v>161</v>
      </c>
      <c r="O12" s="15" t="s">
        <v>73</v>
      </c>
      <c r="P12" s="15" t="s">
        <v>38</v>
      </c>
      <c r="Q12" s="15" t="s">
        <v>162</v>
      </c>
      <c r="R12" s="15" t="s">
        <v>100</v>
      </c>
      <c r="S12" s="15" t="s">
        <v>163</v>
      </c>
      <c r="T12" s="15" t="s">
        <v>164</v>
      </c>
      <c r="U12" s="15" t="s">
        <v>165</v>
      </c>
      <c r="V12" s="15" t="s">
        <v>105</v>
      </c>
      <c r="W12" s="15" t="s">
        <v>104</v>
      </c>
      <c r="X12" s="15" t="s">
        <v>100</v>
      </c>
      <c r="Y12" s="15" t="s">
        <v>100</v>
      </c>
      <c r="Z12" s="15" t="s">
        <v>100</v>
      </c>
      <c r="AA12" s="15" t="s">
        <v>100</v>
      </c>
      <c r="AB12" s="15" t="s">
        <v>104</v>
      </c>
      <c r="AC12" s="15" t="s">
        <v>104</v>
      </c>
      <c r="AD12" s="15" t="s">
        <v>164</v>
      </c>
      <c r="AE12" s="15" t="s">
        <v>105</v>
      </c>
      <c r="AF12" s="15" t="s">
        <v>166</v>
      </c>
      <c r="AG12" s="15" t="s">
        <v>143</v>
      </c>
      <c r="AH12" s="15" t="s">
        <v>167</v>
      </c>
      <c r="AI12" s="15" t="s">
        <v>103</v>
      </c>
      <c r="AJ12" s="15" t="s">
        <v>168</v>
      </c>
    </row>
    <row r="13" spans="1:36" ht="19.95" customHeight="1" x14ac:dyDescent="0.35">
      <c r="A13" s="16" t="s">
        <v>169</v>
      </c>
      <c r="B13" s="17" t="s">
        <v>170</v>
      </c>
      <c r="C13" s="17" t="s">
        <v>170</v>
      </c>
      <c r="D13" s="17" t="s">
        <v>171</v>
      </c>
      <c r="E13" s="17" t="s">
        <v>151</v>
      </c>
      <c r="F13" s="17" t="s">
        <v>170</v>
      </c>
      <c r="G13" s="17" t="s">
        <v>171</v>
      </c>
      <c r="H13" s="17" t="s">
        <v>146</v>
      </c>
      <c r="I13" s="17" t="s">
        <v>116</v>
      </c>
      <c r="J13" s="17" t="s">
        <v>170</v>
      </c>
      <c r="K13" s="17" t="s">
        <v>171</v>
      </c>
      <c r="L13" s="17" t="s">
        <v>114</v>
      </c>
      <c r="M13" s="17" t="s">
        <v>118</v>
      </c>
      <c r="N13" s="17" t="s">
        <v>113</v>
      </c>
      <c r="O13" s="17" t="s">
        <v>151</v>
      </c>
      <c r="P13" s="17" t="s">
        <v>114</v>
      </c>
      <c r="Q13" s="17" t="s">
        <v>118</v>
      </c>
      <c r="R13" s="17" t="s">
        <v>123</v>
      </c>
      <c r="S13" s="17" t="s">
        <v>114</v>
      </c>
      <c r="T13" s="17" t="s">
        <v>172</v>
      </c>
      <c r="U13" s="17" t="s">
        <v>173</v>
      </c>
      <c r="V13" s="17" t="s">
        <v>174</v>
      </c>
      <c r="W13" s="17" t="s">
        <v>127</v>
      </c>
      <c r="X13" s="17" t="s">
        <v>123</v>
      </c>
      <c r="Y13" s="17" t="s">
        <v>123</v>
      </c>
      <c r="Z13" s="17" t="s">
        <v>123</v>
      </c>
      <c r="AA13" s="17" t="s">
        <v>123</v>
      </c>
      <c r="AB13" s="17" t="s">
        <v>118</v>
      </c>
      <c r="AC13" s="17" t="s">
        <v>175</v>
      </c>
      <c r="AD13" s="17" t="s">
        <v>127</v>
      </c>
      <c r="AE13" s="17" t="s">
        <v>124</v>
      </c>
      <c r="AF13" s="17" t="s">
        <v>120</v>
      </c>
      <c r="AG13" s="17" t="s">
        <v>175</v>
      </c>
      <c r="AH13" s="17" t="s">
        <v>151</v>
      </c>
      <c r="AI13" s="17" t="s">
        <v>153</v>
      </c>
      <c r="AJ13" s="17" t="s">
        <v>176</v>
      </c>
    </row>
    <row r="14" spans="1:36" ht="19.95" customHeight="1" x14ac:dyDescent="0.35">
      <c r="A14" s="14" t="s">
        <v>8</v>
      </c>
      <c r="B14" s="15" t="s">
        <v>177</v>
      </c>
      <c r="C14" s="15" t="s">
        <v>42</v>
      </c>
      <c r="D14" s="15" t="s">
        <v>178</v>
      </c>
      <c r="E14" s="15" t="s">
        <v>38</v>
      </c>
      <c r="F14" s="15" t="s">
        <v>96</v>
      </c>
      <c r="G14" s="15" t="s">
        <v>74</v>
      </c>
      <c r="H14" s="15" t="s">
        <v>101</v>
      </c>
      <c r="I14" s="15" t="s">
        <v>79</v>
      </c>
      <c r="J14" s="15" t="s">
        <v>161</v>
      </c>
      <c r="K14" s="15" t="s">
        <v>75</v>
      </c>
      <c r="L14" s="15" t="s">
        <v>163</v>
      </c>
      <c r="M14" s="15" t="s">
        <v>179</v>
      </c>
      <c r="N14" s="15" t="s">
        <v>164</v>
      </c>
      <c r="O14" s="15" t="s">
        <v>74</v>
      </c>
      <c r="P14" s="15" t="s">
        <v>163</v>
      </c>
      <c r="Q14" s="15" t="s">
        <v>134</v>
      </c>
      <c r="R14" s="15" t="s">
        <v>159</v>
      </c>
      <c r="S14" s="15" t="s">
        <v>100</v>
      </c>
      <c r="T14" s="15" t="s">
        <v>74</v>
      </c>
      <c r="U14" s="15" t="s">
        <v>100</v>
      </c>
      <c r="V14" s="15" t="s">
        <v>180</v>
      </c>
      <c r="W14" s="15" t="s">
        <v>100</v>
      </c>
      <c r="X14" s="15" t="s">
        <v>103</v>
      </c>
      <c r="Y14" s="15" t="s">
        <v>103</v>
      </c>
      <c r="Z14" s="15" t="s">
        <v>100</v>
      </c>
      <c r="AA14" s="15" t="s">
        <v>100</v>
      </c>
      <c r="AB14" s="15" t="s">
        <v>103</v>
      </c>
      <c r="AC14" s="15" t="s">
        <v>181</v>
      </c>
      <c r="AD14" s="15" t="s">
        <v>74</v>
      </c>
      <c r="AE14" s="15" t="s">
        <v>103</v>
      </c>
      <c r="AF14" s="15" t="s">
        <v>100</v>
      </c>
      <c r="AG14" s="15" t="s">
        <v>182</v>
      </c>
      <c r="AH14" s="15" t="s">
        <v>167</v>
      </c>
      <c r="AI14" s="15" t="s">
        <v>105</v>
      </c>
      <c r="AJ14" s="15" t="s">
        <v>102</v>
      </c>
    </row>
    <row r="15" spans="1:36" ht="19.95" customHeight="1" x14ac:dyDescent="0.35">
      <c r="A15" s="16" t="s">
        <v>183</v>
      </c>
      <c r="B15" s="17" t="s">
        <v>149</v>
      </c>
      <c r="C15" s="17" t="s">
        <v>171</v>
      </c>
      <c r="D15" s="17" t="s">
        <v>151</v>
      </c>
      <c r="E15" s="17" t="s">
        <v>114</v>
      </c>
      <c r="F15" s="17" t="s">
        <v>151</v>
      </c>
      <c r="G15" s="17" t="s">
        <v>125</v>
      </c>
      <c r="H15" s="17" t="s">
        <v>124</v>
      </c>
      <c r="I15" s="17" t="s">
        <v>114</v>
      </c>
      <c r="J15" s="17" t="s">
        <v>171</v>
      </c>
      <c r="K15" s="17" t="s">
        <v>118</v>
      </c>
      <c r="L15" s="17" t="s">
        <v>170</v>
      </c>
      <c r="M15" s="17" t="s">
        <v>129</v>
      </c>
      <c r="N15" s="17" t="s">
        <v>174</v>
      </c>
      <c r="O15" s="17" t="s">
        <v>124</v>
      </c>
      <c r="P15" s="17" t="s">
        <v>149</v>
      </c>
      <c r="Q15" s="17" t="s">
        <v>117</v>
      </c>
      <c r="R15" s="17" t="s">
        <v>130</v>
      </c>
      <c r="S15" s="17" t="s">
        <v>123</v>
      </c>
      <c r="T15" s="17" t="s">
        <v>118</v>
      </c>
      <c r="U15" s="17" t="s">
        <v>123</v>
      </c>
      <c r="V15" s="17" t="s">
        <v>184</v>
      </c>
      <c r="W15" s="17" t="s">
        <v>123</v>
      </c>
      <c r="X15" s="17" t="s">
        <v>127</v>
      </c>
      <c r="Y15" s="17" t="s">
        <v>118</v>
      </c>
      <c r="Z15" s="17" t="s">
        <v>127</v>
      </c>
      <c r="AA15" s="17" t="s">
        <v>123</v>
      </c>
      <c r="AB15" s="17" t="s">
        <v>127</v>
      </c>
      <c r="AC15" s="17" t="s">
        <v>176</v>
      </c>
      <c r="AD15" s="17" t="s">
        <v>125</v>
      </c>
      <c r="AE15" s="17" t="s">
        <v>127</v>
      </c>
      <c r="AF15" s="17" t="s">
        <v>123</v>
      </c>
      <c r="AG15" s="17" t="s">
        <v>185</v>
      </c>
      <c r="AH15" s="17" t="s">
        <v>151</v>
      </c>
      <c r="AI15" s="17" t="s">
        <v>149</v>
      </c>
      <c r="AJ15" s="17" t="s">
        <v>174</v>
      </c>
    </row>
    <row r="16" spans="1:36" ht="19.95" customHeight="1" x14ac:dyDescent="0.35">
      <c r="A16" s="14" t="s">
        <v>186</v>
      </c>
      <c r="B16" s="15" t="s">
        <v>132</v>
      </c>
      <c r="C16" s="15" t="s">
        <v>139</v>
      </c>
      <c r="D16" s="15" t="s">
        <v>161</v>
      </c>
      <c r="E16" s="15" t="s">
        <v>187</v>
      </c>
      <c r="F16" s="15" t="s">
        <v>188</v>
      </c>
      <c r="G16" s="15" t="s">
        <v>74</v>
      </c>
      <c r="H16" s="15" t="s">
        <v>101</v>
      </c>
      <c r="I16" s="15" t="s">
        <v>188</v>
      </c>
      <c r="J16" s="15" t="s">
        <v>161</v>
      </c>
      <c r="K16" s="15" t="s">
        <v>188</v>
      </c>
      <c r="L16" s="15" t="s">
        <v>76</v>
      </c>
      <c r="M16" s="15" t="s">
        <v>189</v>
      </c>
      <c r="N16" s="15" t="s">
        <v>108</v>
      </c>
      <c r="O16" s="15" t="s">
        <v>188</v>
      </c>
      <c r="P16" s="15" t="s">
        <v>189</v>
      </c>
      <c r="Q16" s="15" t="s">
        <v>164</v>
      </c>
      <c r="R16" s="15" t="s">
        <v>100</v>
      </c>
      <c r="S16" s="15" t="s">
        <v>100</v>
      </c>
      <c r="T16" s="15" t="s">
        <v>71</v>
      </c>
      <c r="U16" s="15" t="s">
        <v>105</v>
      </c>
      <c r="V16" s="15" t="s">
        <v>104</v>
      </c>
      <c r="W16" s="15" t="s">
        <v>100</v>
      </c>
      <c r="X16" s="15" t="s">
        <v>103</v>
      </c>
      <c r="Y16" s="15" t="s">
        <v>100</v>
      </c>
      <c r="Z16" s="15" t="s">
        <v>100</v>
      </c>
      <c r="AA16" s="15" t="s">
        <v>102</v>
      </c>
      <c r="AB16" s="15" t="s">
        <v>102</v>
      </c>
      <c r="AC16" s="15" t="s">
        <v>104</v>
      </c>
      <c r="AD16" s="15" t="s">
        <v>181</v>
      </c>
      <c r="AE16" s="15" t="s">
        <v>143</v>
      </c>
      <c r="AF16" s="15" t="s">
        <v>104</v>
      </c>
      <c r="AG16" s="15" t="s">
        <v>96</v>
      </c>
      <c r="AH16" s="15" t="s">
        <v>190</v>
      </c>
      <c r="AI16" s="15" t="s">
        <v>105</v>
      </c>
      <c r="AJ16" s="15" t="s">
        <v>167</v>
      </c>
    </row>
    <row r="17" spans="1:36" ht="19.95" customHeight="1" x14ac:dyDescent="0.35">
      <c r="A17" s="16" t="s">
        <v>191</v>
      </c>
      <c r="B17" s="17" t="s">
        <v>151</v>
      </c>
      <c r="C17" s="17" t="s">
        <v>171</v>
      </c>
      <c r="D17" s="17" t="s">
        <v>130</v>
      </c>
      <c r="E17" s="17" t="s">
        <v>170</v>
      </c>
      <c r="F17" s="17" t="s">
        <v>171</v>
      </c>
      <c r="G17" s="17" t="s">
        <v>125</v>
      </c>
      <c r="H17" s="17" t="s">
        <v>124</v>
      </c>
      <c r="I17" s="17" t="s">
        <v>171</v>
      </c>
      <c r="J17" s="17" t="s">
        <v>171</v>
      </c>
      <c r="K17" s="17" t="s">
        <v>125</v>
      </c>
      <c r="L17" s="17" t="s">
        <v>146</v>
      </c>
      <c r="M17" s="17" t="s">
        <v>151</v>
      </c>
      <c r="N17" s="17" t="s">
        <v>116</v>
      </c>
      <c r="O17" s="17" t="s">
        <v>146</v>
      </c>
      <c r="P17" s="17" t="s">
        <v>124</v>
      </c>
      <c r="Q17" s="17" t="s">
        <v>127</v>
      </c>
      <c r="R17" s="17" t="s">
        <v>123</v>
      </c>
      <c r="S17" s="17" t="s">
        <v>123</v>
      </c>
      <c r="T17" s="17" t="s">
        <v>192</v>
      </c>
      <c r="U17" s="17" t="s">
        <v>174</v>
      </c>
      <c r="V17" s="17" t="s">
        <v>172</v>
      </c>
      <c r="W17" s="17" t="s">
        <v>123</v>
      </c>
      <c r="X17" s="17" t="s">
        <v>174</v>
      </c>
      <c r="Y17" s="17" t="s">
        <v>123</v>
      </c>
      <c r="Z17" s="17" t="s">
        <v>123</v>
      </c>
      <c r="AA17" s="17" t="s">
        <v>147</v>
      </c>
      <c r="AB17" s="17" t="s">
        <v>113</v>
      </c>
      <c r="AC17" s="17" t="s">
        <v>175</v>
      </c>
      <c r="AD17" s="17" t="s">
        <v>193</v>
      </c>
      <c r="AE17" s="17" t="s">
        <v>116</v>
      </c>
      <c r="AF17" s="17" t="s">
        <v>175</v>
      </c>
      <c r="AG17" s="17" t="s">
        <v>153</v>
      </c>
      <c r="AH17" s="17" t="s">
        <v>194</v>
      </c>
      <c r="AI17" s="17" t="s">
        <v>146</v>
      </c>
      <c r="AJ17" s="17" t="s">
        <v>153</v>
      </c>
    </row>
    <row r="18" spans="1:36" ht="19.95" customHeight="1" x14ac:dyDescent="0.35">
      <c r="A18" s="14" t="s">
        <v>9</v>
      </c>
      <c r="B18" s="15" t="s">
        <v>195</v>
      </c>
      <c r="C18" s="15" t="s">
        <v>179</v>
      </c>
      <c r="D18" s="15" t="s">
        <v>196</v>
      </c>
      <c r="E18" s="15" t="s">
        <v>189</v>
      </c>
      <c r="F18" s="15" t="s">
        <v>83</v>
      </c>
      <c r="G18" s="15" t="s">
        <v>96</v>
      </c>
      <c r="H18" s="15" t="s">
        <v>158</v>
      </c>
      <c r="I18" s="15" t="s">
        <v>159</v>
      </c>
      <c r="J18" s="15" t="s">
        <v>134</v>
      </c>
      <c r="K18" s="15" t="s">
        <v>97</v>
      </c>
      <c r="L18" s="15" t="s">
        <v>197</v>
      </c>
      <c r="M18" s="15" t="s">
        <v>74</v>
      </c>
      <c r="N18" s="15" t="s">
        <v>163</v>
      </c>
      <c r="O18" s="15" t="s">
        <v>188</v>
      </c>
      <c r="P18" s="15" t="s">
        <v>197</v>
      </c>
      <c r="Q18" s="15" t="s">
        <v>83</v>
      </c>
      <c r="R18" s="15" t="s">
        <v>100</v>
      </c>
      <c r="S18" s="15" t="s">
        <v>79</v>
      </c>
      <c r="T18" s="15" t="s">
        <v>100</v>
      </c>
      <c r="U18" s="15" t="s">
        <v>104</v>
      </c>
      <c r="V18" s="15" t="s">
        <v>100</v>
      </c>
      <c r="W18" s="15" t="s">
        <v>135</v>
      </c>
      <c r="X18" s="15" t="s">
        <v>100</v>
      </c>
      <c r="Y18" s="15" t="s">
        <v>100</v>
      </c>
      <c r="Z18" s="15" t="s">
        <v>100</v>
      </c>
      <c r="AA18" s="15" t="s">
        <v>198</v>
      </c>
      <c r="AB18" s="15" t="s">
        <v>105</v>
      </c>
      <c r="AC18" s="15" t="s">
        <v>100</v>
      </c>
      <c r="AD18" s="15" t="s">
        <v>100</v>
      </c>
      <c r="AE18" s="15" t="s">
        <v>104</v>
      </c>
      <c r="AF18" s="15" t="s">
        <v>199</v>
      </c>
      <c r="AG18" s="15" t="s">
        <v>105</v>
      </c>
      <c r="AH18" s="15" t="s">
        <v>164</v>
      </c>
      <c r="AI18" s="15" t="s">
        <v>103</v>
      </c>
      <c r="AJ18" s="15" t="s">
        <v>200</v>
      </c>
    </row>
    <row r="19" spans="1:36" ht="19.95" customHeight="1" x14ac:dyDescent="0.35">
      <c r="A19" s="16" t="s">
        <v>201</v>
      </c>
      <c r="B19" s="17" t="s">
        <v>151</v>
      </c>
      <c r="C19" s="17" t="s">
        <v>124</v>
      </c>
      <c r="D19" s="17" t="s">
        <v>170</v>
      </c>
      <c r="E19" s="17" t="s">
        <v>124</v>
      </c>
      <c r="F19" s="17" t="s">
        <v>124</v>
      </c>
      <c r="G19" s="17" t="s">
        <v>149</v>
      </c>
      <c r="H19" s="17" t="s">
        <v>117</v>
      </c>
      <c r="I19" s="17" t="s">
        <v>171</v>
      </c>
      <c r="J19" s="17" t="s">
        <v>124</v>
      </c>
      <c r="K19" s="17" t="s">
        <v>170</v>
      </c>
      <c r="L19" s="17" t="s">
        <v>149</v>
      </c>
      <c r="M19" s="17" t="s">
        <v>153</v>
      </c>
      <c r="N19" s="17" t="s">
        <v>171</v>
      </c>
      <c r="O19" s="17" t="s">
        <v>146</v>
      </c>
      <c r="P19" s="17" t="s">
        <v>151</v>
      </c>
      <c r="Q19" s="17" t="s">
        <v>118</v>
      </c>
      <c r="R19" s="17" t="s">
        <v>123</v>
      </c>
      <c r="S19" s="17" t="s">
        <v>170</v>
      </c>
      <c r="T19" s="17" t="s">
        <v>123</v>
      </c>
      <c r="U19" s="17" t="s">
        <v>127</v>
      </c>
      <c r="V19" s="17" t="s">
        <v>123</v>
      </c>
      <c r="W19" s="17" t="s">
        <v>202</v>
      </c>
      <c r="X19" s="17" t="s">
        <v>123</v>
      </c>
      <c r="Y19" s="17" t="s">
        <v>123</v>
      </c>
      <c r="Z19" s="17" t="s">
        <v>123</v>
      </c>
      <c r="AA19" s="17" t="s">
        <v>114</v>
      </c>
      <c r="AB19" s="17" t="s">
        <v>125</v>
      </c>
      <c r="AC19" s="17" t="s">
        <v>123</v>
      </c>
      <c r="AD19" s="17" t="s">
        <v>123</v>
      </c>
      <c r="AE19" s="17" t="s">
        <v>149</v>
      </c>
      <c r="AF19" s="17" t="s">
        <v>148</v>
      </c>
      <c r="AG19" s="17" t="s">
        <v>175</v>
      </c>
      <c r="AH19" s="17" t="s">
        <v>127</v>
      </c>
      <c r="AI19" s="17" t="s">
        <v>153</v>
      </c>
      <c r="AJ19" s="17" t="s">
        <v>147</v>
      </c>
    </row>
    <row r="20" spans="1:36" ht="19.95" customHeight="1" x14ac:dyDescent="0.35">
      <c r="A20" s="14" t="s">
        <v>203</v>
      </c>
      <c r="B20" s="15" t="s">
        <v>204</v>
      </c>
      <c r="C20" s="15" t="s">
        <v>197</v>
      </c>
      <c r="D20" s="15" t="s">
        <v>41</v>
      </c>
      <c r="E20" s="15" t="s">
        <v>158</v>
      </c>
      <c r="F20" s="15" t="s">
        <v>74</v>
      </c>
      <c r="G20" s="15" t="s">
        <v>104</v>
      </c>
      <c r="H20" s="15" t="s">
        <v>103</v>
      </c>
      <c r="I20" s="15" t="s">
        <v>143</v>
      </c>
      <c r="J20" s="15" t="s">
        <v>140</v>
      </c>
      <c r="K20" s="15" t="s">
        <v>83</v>
      </c>
      <c r="L20" s="15" t="s">
        <v>83</v>
      </c>
      <c r="M20" s="15" t="s">
        <v>205</v>
      </c>
      <c r="N20" s="15" t="s">
        <v>41</v>
      </c>
      <c r="O20" s="15" t="s">
        <v>105</v>
      </c>
      <c r="P20" s="15" t="s">
        <v>164</v>
      </c>
      <c r="Q20" s="15" t="s">
        <v>103</v>
      </c>
      <c r="R20" s="15" t="s">
        <v>100</v>
      </c>
      <c r="S20" s="15" t="s">
        <v>105</v>
      </c>
      <c r="T20" s="15" t="s">
        <v>40</v>
      </c>
      <c r="U20" s="15" t="s">
        <v>100</v>
      </c>
      <c r="V20" s="15" t="s">
        <v>100</v>
      </c>
      <c r="W20" s="15" t="s">
        <v>100</v>
      </c>
      <c r="X20" s="15" t="s">
        <v>96</v>
      </c>
      <c r="Y20" s="15" t="s">
        <v>100</v>
      </c>
      <c r="Z20" s="15" t="s">
        <v>103</v>
      </c>
      <c r="AA20" s="15" t="s">
        <v>100</v>
      </c>
      <c r="AB20" s="15" t="s">
        <v>102</v>
      </c>
      <c r="AC20" s="15" t="s">
        <v>105</v>
      </c>
      <c r="AD20" s="15" t="s">
        <v>95</v>
      </c>
      <c r="AE20" s="15" t="s">
        <v>206</v>
      </c>
      <c r="AF20" s="15" t="s">
        <v>105</v>
      </c>
      <c r="AG20" s="15" t="s">
        <v>103</v>
      </c>
      <c r="AH20" s="15" t="s">
        <v>38</v>
      </c>
      <c r="AI20" s="15" t="s">
        <v>103</v>
      </c>
      <c r="AJ20" s="15" t="s">
        <v>198</v>
      </c>
    </row>
    <row r="21" spans="1:36" ht="19.95" customHeight="1" x14ac:dyDescent="0.35">
      <c r="A21" s="16" t="s">
        <v>207</v>
      </c>
      <c r="B21" s="17" t="s">
        <v>172</v>
      </c>
      <c r="C21" s="17" t="s">
        <v>153</v>
      </c>
      <c r="D21" s="17" t="s">
        <v>172</v>
      </c>
      <c r="E21" s="17" t="s">
        <v>151</v>
      </c>
      <c r="F21" s="17" t="s">
        <v>153</v>
      </c>
      <c r="G21" s="17" t="s">
        <v>175</v>
      </c>
      <c r="H21" s="17" t="s">
        <v>175</v>
      </c>
      <c r="I21" s="17" t="s">
        <v>174</v>
      </c>
      <c r="J21" s="17" t="s">
        <v>172</v>
      </c>
      <c r="K21" s="17" t="s">
        <v>127</v>
      </c>
      <c r="L21" s="17" t="s">
        <v>125</v>
      </c>
      <c r="M21" s="17" t="s">
        <v>130</v>
      </c>
      <c r="N21" s="17" t="s">
        <v>118</v>
      </c>
      <c r="O21" s="17" t="s">
        <v>174</v>
      </c>
      <c r="P21" s="17" t="s">
        <v>174</v>
      </c>
      <c r="Q21" s="17" t="s">
        <v>123</v>
      </c>
      <c r="R21" s="17" t="s">
        <v>123</v>
      </c>
      <c r="S21" s="17" t="s">
        <v>175</v>
      </c>
      <c r="T21" s="17" t="s">
        <v>149</v>
      </c>
      <c r="U21" s="17" t="s">
        <v>123</v>
      </c>
      <c r="V21" s="17" t="s">
        <v>123</v>
      </c>
      <c r="W21" s="17" t="s">
        <v>123</v>
      </c>
      <c r="X21" s="17" t="s">
        <v>208</v>
      </c>
      <c r="Y21" s="17" t="s">
        <v>123</v>
      </c>
      <c r="Z21" s="17" t="s">
        <v>118</v>
      </c>
      <c r="AA21" s="17" t="s">
        <v>123</v>
      </c>
      <c r="AB21" s="17" t="s">
        <v>185</v>
      </c>
      <c r="AC21" s="17" t="s">
        <v>123</v>
      </c>
      <c r="AD21" s="17" t="s">
        <v>150</v>
      </c>
      <c r="AE21" s="17" t="s">
        <v>111</v>
      </c>
      <c r="AF21" s="17" t="s">
        <v>123</v>
      </c>
      <c r="AG21" s="17" t="s">
        <v>123</v>
      </c>
      <c r="AH21" s="17" t="s">
        <v>129</v>
      </c>
      <c r="AI21" s="17" t="s">
        <v>124</v>
      </c>
      <c r="AJ21" s="17" t="s">
        <v>175</v>
      </c>
    </row>
    <row r="22" spans="1:36" ht="19.95" customHeight="1" x14ac:dyDescent="0.35">
      <c r="A22" s="14" t="s">
        <v>209</v>
      </c>
      <c r="B22" s="15" t="s">
        <v>159</v>
      </c>
      <c r="C22" s="15" t="s">
        <v>205</v>
      </c>
      <c r="D22" s="15" t="s">
        <v>164</v>
      </c>
      <c r="E22" s="15" t="s">
        <v>105</v>
      </c>
      <c r="F22" s="15" t="s">
        <v>198</v>
      </c>
      <c r="G22" s="15" t="s">
        <v>206</v>
      </c>
      <c r="H22" s="15" t="s">
        <v>104</v>
      </c>
      <c r="I22" s="15" t="s">
        <v>102</v>
      </c>
      <c r="J22" s="15" t="s">
        <v>210</v>
      </c>
      <c r="K22" s="15" t="s">
        <v>206</v>
      </c>
      <c r="L22" s="15" t="s">
        <v>102</v>
      </c>
      <c r="M22" s="15" t="s">
        <v>102</v>
      </c>
      <c r="N22" s="15" t="s">
        <v>143</v>
      </c>
      <c r="O22" s="15" t="s">
        <v>100</v>
      </c>
      <c r="P22" s="15" t="s">
        <v>101</v>
      </c>
      <c r="Q22" s="15" t="s">
        <v>100</v>
      </c>
      <c r="R22" s="15" t="s">
        <v>198</v>
      </c>
      <c r="S22" s="15" t="s">
        <v>143</v>
      </c>
      <c r="T22" s="15" t="s">
        <v>104</v>
      </c>
      <c r="U22" s="15" t="s">
        <v>104</v>
      </c>
      <c r="V22" s="15" t="s">
        <v>104</v>
      </c>
      <c r="W22" s="15" t="s">
        <v>100</v>
      </c>
      <c r="X22" s="15" t="s">
        <v>100</v>
      </c>
      <c r="Y22" s="15" t="s">
        <v>100</v>
      </c>
      <c r="Z22" s="15" t="s">
        <v>100</v>
      </c>
      <c r="AA22" s="15" t="s">
        <v>143</v>
      </c>
      <c r="AB22" s="15" t="s">
        <v>105</v>
      </c>
      <c r="AC22" s="15" t="s">
        <v>102</v>
      </c>
      <c r="AD22" s="15" t="s">
        <v>198</v>
      </c>
      <c r="AE22" s="15" t="s">
        <v>100</v>
      </c>
      <c r="AF22" s="15" t="s">
        <v>101</v>
      </c>
      <c r="AG22" s="15" t="s">
        <v>210</v>
      </c>
      <c r="AH22" s="15" t="s">
        <v>103</v>
      </c>
      <c r="AI22" s="15" t="s">
        <v>103</v>
      </c>
      <c r="AJ22" s="15" t="s">
        <v>101</v>
      </c>
    </row>
    <row r="23" spans="1:36" ht="19.95" customHeight="1" x14ac:dyDescent="0.35">
      <c r="A23" s="16" t="s">
        <v>211</v>
      </c>
      <c r="B23" s="17" t="s">
        <v>174</v>
      </c>
      <c r="C23" s="17" t="s">
        <v>172</v>
      </c>
      <c r="D23" s="17" t="s">
        <v>175</v>
      </c>
      <c r="E23" s="17" t="s">
        <v>175</v>
      </c>
      <c r="F23" s="17" t="s">
        <v>174</v>
      </c>
      <c r="G23" s="17" t="s">
        <v>172</v>
      </c>
      <c r="H23" s="17" t="s">
        <v>174</v>
      </c>
      <c r="I23" s="17" t="s">
        <v>127</v>
      </c>
      <c r="J23" s="17" t="s">
        <v>174</v>
      </c>
      <c r="K23" s="17" t="s">
        <v>174</v>
      </c>
      <c r="L23" s="17" t="s">
        <v>127</v>
      </c>
      <c r="M23" s="17" t="s">
        <v>127</v>
      </c>
      <c r="N23" s="17" t="s">
        <v>174</v>
      </c>
      <c r="O23" s="17" t="s">
        <v>123</v>
      </c>
      <c r="P23" s="17" t="s">
        <v>172</v>
      </c>
      <c r="Q23" s="17" t="s">
        <v>123</v>
      </c>
      <c r="R23" s="17" t="s">
        <v>174</v>
      </c>
      <c r="S23" s="17" t="s">
        <v>174</v>
      </c>
      <c r="T23" s="17" t="s">
        <v>174</v>
      </c>
      <c r="U23" s="17" t="s">
        <v>174</v>
      </c>
      <c r="V23" s="17" t="s">
        <v>127</v>
      </c>
      <c r="W23" s="17" t="s">
        <v>123</v>
      </c>
      <c r="X23" s="17" t="s">
        <v>175</v>
      </c>
      <c r="Y23" s="17" t="s">
        <v>175</v>
      </c>
      <c r="Z23" s="17" t="s">
        <v>123</v>
      </c>
      <c r="AA23" s="17" t="s">
        <v>171</v>
      </c>
      <c r="AB23" s="17" t="s">
        <v>124</v>
      </c>
      <c r="AC23" s="17" t="s">
        <v>174</v>
      </c>
      <c r="AD23" s="17" t="s">
        <v>127</v>
      </c>
      <c r="AE23" s="17" t="s">
        <v>123</v>
      </c>
      <c r="AF23" s="17" t="s">
        <v>127</v>
      </c>
      <c r="AG23" s="17" t="s">
        <v>174</v>
      </c>
      <c r="AH23" s="17" t="s">
        <v>175</v>
      </c>
      <c r="AI23" s="17" t="s">
        <v>130</v>
      </c>
      <c r="AJ23" s="17" t="s">
        <v>127</v>
      </c>
    </row>
    <row r="24" spans="1:36" ht="19.95" customHeight="1" x14ac:dyDescent="0.35">
      <c r="A24" s="14" t="s">
        <v>212</v>
      </c>
      <c r="B24" s="15" t="s">
        <v>39</v>
      </c>
      <c r="C24" s="15" t="s">
        <v>105</v>
      </c>
      <c r="D24" s="15" t="s">
        <v>96</v>
      </c>
      <c r="E24" s="15" t="s">
        <v>73</v>
      </c>
      <c r="F24" s="15" t="s">
        <v>105</v>
      </c>
      <c r="G24" s="15" t="s">
        <v>104</v>
      </c>
      <c r="H24" s="15" t="s">
        <v>103</v>
      </c>
      <c r="I24" s="15" t="s">
        <v>105</v>
      </c>
      <c r="J24" s="15" t="s">
        <v>206</v>
      </c>
      <c r="K24" s="15" t="s">
        <v>101</v>
      </c>
      <c r="L24" s="15" t="s">
        <v>104</v>
      </c>
      <c r="M24" s="15" t="s">
        <v>164</v>
      </c>
      <c r="N24" s="15" t="s">
        <v>103</v>
      </c>
      <c r="O24" s="15" t="s">
        <v>105</v>
      </c>
      <c r="P24" s="15" t="s">
        <v>164</v>
      </c>
      <c r="Q24" s="15" t="s">
        <v>206</v>
      </c>
      <c r="R24" s="15" t="s">
        <v>102</v>
      </c>
      <c r="S24" s="15" t="s">
        <v>100</v>
      </c>
      <c r="T24" s="15" t="s">
        <v>103</v>
      </c>
      <c r="U24" s="15" t="s">
        <v>100</v>
      </c>
      <c r="V24" s="15" t="s">
        <v>103</v>
      </c>
      <c r="W24" s="15" t="s">
        <v>100</v>
      </c>
      <c r="X24" s="15" t="s">
        <v>100</v>
      </c>
      <c r="Y24" s="15" t="s">
        <v>83</v>
      </c>
      <c r="Z24" s="15" t="s">
        <v>100</v>
      </c>
      <c r="AA24" s="15" t="s">
        <v>100</v>
      </c>
      <c r="AB24" s="15" t="s">
        <v>100</v>
      </c>
      <c r="AC24" s="15" t="s">
        <v>167</v>
      </c>
      <c r="AD24" s="15" t="s">
        <v>103</v>
      </c>
      <c r="AE24" s="15" t="s">
        <v>100</v>
      </c>
      <c r="AF24" s="15" t="s">
        <v>100</v>
      </c>
      <c r="AG24" s="15" t="s">
        <v>167</v>
      </c>
      <c r="AH24" s="15" t="s">
        <v>100</v>
      </c>
      <c r="AI24" s="15" t="s">
        <v>103</v>
      </c>
      <c r="AJ24" s="15" t="s">
        <v>103</v>
      </c>
    </row>
    <row r="25" spans="1:36" ht="19.95" customHeight="1" x14ac:dyDescent="0.35">
      <c r="A25" s="16" t="s">
        <v>213</v>
      </c>
      <c r="B25" s="17" t="s">
        <v>174</v>
      </c>
      <c r="C25" s="17" t="s">
        <v>123</v>
      </c>
      <c r="D25" s="17" t="s">
        <v>172</v>
      </c>
      <c r="E25" s="17" t="s">
        <v>125</v>
      </c>
      <c r="F25" s="17" t="s">
        <v>175</v>
      </c>
      <c r="G25" s="17" t="s">
        <v>175</v>
      </c>
      <c r="H25" s="17" t="s">
        <v>123</v>
      </c>
      <c r="I25" s="17" t="s">
        <v>175</v>
      </c>
      <c r="J25" s="17" t="s">
        <v>174</v>
      </c>
      <c r="K25" s="17" t="s">
        <v>127</v>
      </c>
      <c r="L25" s="17" t="s">
        <v>175</v>
      </c>
      <c r="M25" s="17" t="s">
        <v>127</v>
      </c>
      <c r="N25" s="17" t="s">
        <v>123</v>
      </c>
      <c r="O25" s="17" t="s">
        <v>175</v>
      </c>
      <c r="P25" s="17" t="s">
        <v>174</v>
      </c>
      <c r="Q25" s="17" t="s">
        <v>153</v>
      </c>
      <c r="R25" s="17" t="s">
        <v>127</v>
      </c>
      <c r="S25" s="17" t="s">
        <v>123</v>
      </c>
      <c r="T25" s="17" t="s">
        <v>175</v>
      </c>
      <c r="U25" s="17" t="s">
        <v>123</v>
      </c>
      <c r="V25" s="17" t="s">
        <v>175</v>
      </c>
      <c r="W25" s="17" t="s">
        <v>123</v>
      </c>
      <c r="X25" s="17" t="s">
        <v>123</v>
      </c>
      <c r="Y25" s="17" t="s">
        <v>214</v>
      </c>
      <c r="Z25" s="17" t="s">
        <v>123</v>
      </c>
      <c r="AA25" s="17" t="s">
        <v>175</v>
      </c>
      <c r="AB25" s="17" t="s">
        <v>175</v>
      </c>
      <c r="AC25" s="17" t="s">
        <v>125</v>
      </c>
      <c r="AD25" s="17" t="s">
        <v>175</v>
      </c>
      <c r="AE25" s="17" t="s">
        <v>174</v>
      </c>
      <c r="AF25" s="17" t="s">
        <v>123</v>
      </c>
      <c r="AG25" s="17" t="s">
        <v>125</v>
      </c>
      <c r="AH25" s="17" t="s">
        <v>123</v>
      </c>
      <c r="AI25" s="17" t="s">
        <v>124</v>
      </c>
      <c r="AJ25" s="17" t="s">
        <v>123</v>
      </c>
    </row>
    <row r="26" spans="1:36" ht="19.95" customHeight="1" x14ac:dyDescent="0.35">
      <c r="A26" s="14" t="s">
        <v>215</v>
      </c>
      <c r="B26" s="15" t="s">
        <v>140</v>
      </c>
      <c r="C26" s="15" t="s">
        <v>74</v>
      </c>
      <c r="D26" s="15" t="s">
        <v>164</v>
      </c>
      <c r="E26" s="15" t="s">
        <v>100</v>
      </c>
      <c r="F26" s="15" t="s">
        <v>103</v>
      </c>
      <c r="G26" s="15" t="s">
        <v>198</v>
      </c>
      <c r="H26" s="15" t="s">
        <v>198</v>
      </c>
      <c r="I26" s="15" t="s">
        <v>164</v>
      </c>
      <c r="J26" s="15" t="s">
        <v>143</v>
      </c>
      <c r="K26" s="15" t="s">
        <v>162</v>
      </c>
      <c r="L26" s="15" t="s">
        <v>103</v>
      </c>
      <c r="M26" s="15" t="s">
        <v>100</v>
      </c>
      <c r="N26" s="15" t="s">
        <v>105</v>
      </c>
      <c r="O26" s="15" t="s">
        <v>143</v>
      </c>
      <c r="P26" s="15" t="s">
        <v>198</v>
      </c>
      <c r="Q26" s="15" t="s">
        <v>164</v>
      </c>
      <c r="R26" s="15" t="s">
        <v>164</v>
      </c>
      <c r="S26" s="15" t="s">
        <v>104</v>
      </c>
      <c r="T26" s="15" t="s">
        <v>100</v>
      </c>
      <c r="U26" s="15" t="s">
        <v>105</v>
      </c>
      <c r="V26" s="15" t="s">
        <v>103</v>
      </c>
      <c r="W26" s="15" t="s">
        <v>103</v>
      </c>
      <c r="X26" s="15" t="s">
        <v>100</v>
      </c>
      <c r="Y26" s="15" t="s">
        <v>100</v>
      </c>
      <c r="Z26" s="15" t="s">
        <v>100</v>
      </c>
      <c r="AA26" s="15" t="s">
        <v>100</v>
      </c>
      <c r="AB26" s="15" t="s">
        <v>105</v>
      </c>
      <c r="AC26" s="15" t="s">
        <v>210</v>
      </c>
      <c r="AD26" s="15" t="s">
        <v>100</v>
      </c>
      <c r="AE26" s="15" t="s">
        <v>103</v>
      </c>
      <c r="AF26" s="15" t="s">
        <v>102</v>
      </c>
      <c r="AG26" s="15" t="s">
        <v>210</v>
      </c>
      <c r="AH26" s="15" t="s">
        <v>103</v>
      </c>
      <c r="AI26" s="15" t="s">
        <v>100</v>
      </c>
      <c r="AJ26" s="15" t="s">
        <v>102</v>
      </c>
    </row>
    <row r="27" spans="1:36" ht="19.95" customHeight="1" x14ac:dyDescent="0.35">
      <c r="A27" s="16" t="s">
        <v>216</v>
      </c>
      <c r="B27" s="17" t="s">
        <v>174</v>
      </c>
      <c r="C27" s="17" t="s">
        <v>174</v>
      </c>
      <c r="D27" s="17" t="s">
        <v>175</v>
      </c>
      <c r="E27" s="17" t="s">
        <v>123</v>
      </c>
      <c r="F27" s="17" t="s">
        <v>175</v>
      </c>
      <c r="G27" s="17" t="s">
        <v>127</v>
      </c>
      <c r="H27" s="17" t="s">
        <v>127</v>
      </c>
      <c r="I27" s="17" t="s">
        <v>127</v>
      </c>
      <c r="J27" s="17" t="s">
        <v>175</v>
      </c>
      <c r="K27" s="17" t="s">
        <v>127</v>
      </c>
      <c r="L27" s="17" t="s">
        <v>123</v>
      </c>
      <c r="M27" s="17" t="s">
        <v>123</v>
      </c>
      <c r="N27" s="17" t="s">
        <v>175</v>
      </c>
      <c r="O27" s="17" t="s">
        <v>174</v>
      </c>
      <c r="P27" s="17" t="s">
        <v>174</v>
      </c>
      <c r="Q27" s="17" t="s">
        <v>172</v>
      </c>
      <c r="R27" s="17" t="s">
        <v>174</v>
      </c>
      <c r="S27" s="17" t="s">
        <v>174</v>
      </c>
      <c r="T27" s="17" t="s">
        <v>123</v>
      </c>
      <c r="U27" s="17" t="s">
        <v>174</v>
      </c>
      <c r="V27" s="17" t="s">
        <v>175</v>
      </c>
      <c r="W27" s="17" t="s">
        <v>175</v>
      </c>
      <c r="X27" s="17" t="s">
        <v>123</v>
      </c>
      <c r="Y27" s="17" t="s">
        <v>174</v>
      </c>
      <c r="Z27" s="17" t="s">
        <v>172</v>
      </c>
      <c r="AA27" s="17" t="s">
        <v>175</v>
      </c>
      <c r="AB27" s="17" t="s">
        <v>125</v>
      </c>
      <c r="AC27" s="17" t="s">
        <v>174</v>
      </c>
      <c r="AD27" s="17" t="s">
        <v>123</v>
      </c>
      <c r="AE27" s="17" t="s">
        <v>172</v>
      </c>
      <c r="AF27" s="17" t="s">
        <v>175</v>
      </c>
      <c r="AG27" s="17" t="s">
        <v>174</v>
      </c>
      <c r="AH27" s="17" t="s">
        <v>175</v>
      </c>
      <c r="AI27" s="17" t="s">
        <v>127</v>
      </c>
      <c r="AJ27" s="17" t="s">
        <v>174</v>
      </c>
    </row>
    <row r="28" spans="1:36" ht="19.95" customHeight="1" x14ac:dyDescent="0.35">
      <c r="A28" s="14" t="s">
        <v>217</v>
      </c>
      <c r="B28" s="15" t="s">
        <v>40</v>
      </c>
      <c r="C28" s="15" t="s">
        <v>218</v>
      </c>
      <c r="D28" s="15" t="s">
        <v>198</v>
      </c>
      <c r="E28" s="15" t="s">
        <v>100</v>
      </c>
      <c r="F28" s="15" t="s">
        <v>100</v>
      </c>
      <c r="G28" s="15" t="s">
        <v>164</v>
      </c>
      <c r="H28" s="15" t="s">
        <v>100</v>
      </c>
      <c r="I28" s="15" t="s">
        <v>210</v>
      </c>
      <c r="J28" s="15" t="s">
        <v>100</v>
      </c>
      <c r="K28" s="15" t="s">
        <v>164</v>
      </c>
      <c r="L28" s="15" t="s">
        <v>210</v>
      </c>
      <c r="M28" s="15" t="s">
        <v>105</v>
      </c>
      <c r="N28" s="15" t="s">
        <v>162</v>
      </c>
      <c r="O28" s="15" t="s">
        <v>100</v>
      </c>
      <c r="P28" s="15" t="s">
        <v>100</v>
      </c>
      <c r="Q28" s="15" t="s">
        <v>100</v>
      </c>
      <c r="R28" s="15" t="s">
        <v>100</v>
      </c>
      <c r="S28" s="15" t="s">
        <v>100</v>
      </c>
      <c r="T28" s="15" t="s">
        <v>100</v>
      </c>
      <c r="U28" s="15" t="s">
        <v>104</v>
      </c>
      <c r="V28" s="15" t="s">
        <v>100</v>
      </c>
      <c r="W28" s="15" t="s">
        <v>100</v>
      </c>
      <c r="X28" s="15" t="s">
        <v>100</v>
      </c>
      <c r="Y28" s="15" t="s">
        <v>100</v>
      </c>
      <c r="Z28" s="15" t="s">
        <v>100</v>
      </c>
      <c r="AA28" s="15" t="s">
        <v>102</v>
      </c>
      <c r="AB28" s="15" t="s">
        <v>164</v>
      </c>
      <c r="AC28" s="15" t="s">
        <v>100</v>
      </c>
      <c r="AD28" s="15" t="s">
        <v>100</v>
      </c>
      <c r="AE28" s="15" t="s">
        <v>164</v>
      </c>
      <c r="AF28" s="15" t="s">
        <v>210</v>
      </c>
      <c r="AG28" s="15" t="s">
        <v>100</v>
      </c>
      <c r="AH28" s="15" t="s">
        <v>105</v>
      </c>
      <c r="AI28" s="15" t="s">
        <v>100</v>
      </c>
      <c r="AJ28" s="15" t="s">
        <v>101</v>
      </c>
    </row>
    <row r="29" spans="1:36" ht="19.95" customHeight="1" x14ac:dyDescent="0.35">
      <c r="A29" s="16" t="s">
        <v>219</v>
      </c>
      <c r="B29" s="17" t="s">
        <v>175</v>
      </c>
      <c r="C29" s="17" t="s">
        <v>174</v>
      </c>
      <c r="D29" s="17" t="s">
        <v>175</v>
      </c>
      <c r="E29" s="17" t="s">
        <v>123</v>
      </c>
      <c r="F29" s="17" t="s">
        <v>123</v>
      </c>
      <c r="G29" s="17" t="s">
        <v>127</v>
      </c>
      <c r="H29" s="17" t="s">
        <v>123</v>
      </c>
      <c r="I29" s="17" t="s">
        <v>153</v>
      </c>
      <c r="J29" s="17" t="s">
        <v>123</v>
      </c>
      <c r="K29" s="17" t="s">
        <v>175</v>
      </c>
      <c r="L29" s="17" t="s">
        <v>172</v>
      </c>
      <c r="M29" s="17" t="s">
        <v>175</v>
      </c>
      <c r="N29" s="17" t="s">
        <v>153</v>
      </c>
      <c r="O29" s="17" t="s">
        <v>123</v>
      </c>
      <c r="P29" s="17" t="s">
        <v>123</v>
      </c>
      <c r="Q29" s="17" t="s">
        <v>123</v>
      </c>
      <c r="R29" s="17" t="s">
        <v>123</v>
      </c>
      <c r="S29" s="17" t="s">
        <v>123</v>
      </c>
      <c r="T29" s="17" t="s">
        <v>123</v>
      </c>
      <c r="U29" s="17" t="s">
        <v>174</v>
      </c>
      <c r="V29" s="17" t="s">
        <v>123</v>
      </c>
      <c r="W29" s="17" t="s">
        <v>123</v>
      </c>
      <c r="X29" s="17" t="s">
        <v>123</v>
      </c>
      <c r="Y29" s="17" t="s">
        <v>123</v>
      </c>
      <c r="Z29" s="17" t="s">
        <v>123</v>
      </c>
      <c r="AA29" s="17" t="s">
        <v>185</v>
      </c>
      <c r="AB29" s="17" t="s">
        <v>116</v>
      </c>
      <c r="AC29" s="17" t="s">
        <v>123</v>
      </c>
      <c r="AD29" s="17" t="s">
        <v>123</v>
      </c>
      <c r="AE29" s="17" t="s">
        <v>150</v>
      </c>
      <c r="AF29" s="17" t="s">
        <v>174</v>
      </c>
      <c r="AG29" s="17" t="s">
        <v>123</v>
      </c>
      <c r="AH29" s="17" t="s">
        <v>175</v>
      </c>
      <c r="AI29" s="17" t="s">
        <v>174</v>
      </c>
      <c r="AJ29" s="17" t="s">
        <v>127</v>
      </c>
    </row>
    <row r="30" spans="1:36" ht="19.95" customHeight="1" x14ac:dyDescent="0.35">
      <c r="A30" s="14" t="s">
        <v>220</v>
      </c>
      <c r="B30" s="15" t="s">
        <v>101</v>
      </c>
      <c r="C30" s="15" t="s">
        <v>210</v>
      </c>
      <c r="D30" s="15" t="s">
        <v>104</v>
      </c>
      <c r="E30" s="15" t="s">
        <v>100</v>
      </c>
      <c r="F30" s="15" t="s">
        <v>100</v>
      </c>
      <c r="G30" s="15" t="s">
        <v>198</v>
      </c>
      <c r="H30" s="15" t="s">
        <v>103</v>
      </c>
      <c r="I30" s="15" t="s">
        <v>164</v>
      </c>
      <c r="J30" s="15" t="s">
        <v>198</v>
      </c>
      <c r="K30" s="15" t="s">
        <v>103</v>
      </c>
      <c r="L30" s="15" t="s">
        <v>164</v>
      </c>
      <c r="M30" s="15" t="s">
        <v>143</v>
      </c>
      <c r="N30" s="15" t="s">
        <v>103</v>
      </c>
      <c r="O30" s="15" t="s">
        <v>100</v>
      </c>
      <c r="P30" s="15" t="s">
        <v>105</v>
      </c>
      <c r="Q30" s="15" t="s">
        <v>164</v>
      </c>
      <c r="R30" s="15" t="s">
        <v>100</v>
      </c>
      <c r="S30" s="15" t="s">
        <v>100</v>
      </c>
      <c r="T30" s="15" t="s">
        <v>100</v>
      </c>
      <c r="U30" s="15" t="s">
        <v>103</v>
      </c>
      <c r="V30" s="15" t="s">
        <v>100</v>
      </c>
      <c r="W30" s="15" t="s">
        <v>143</v>
      </c>
      <c r="X30" s="15" t="s">
        <v>100</v>
      </c>
      <c r="Y30" s="15" t="s">
        <v>100</v>
      </c>
      <c r="Z30" s="15" t="s">
        <v>100</v>
      </c>
      <c r="AA30" s="15" t="s">
        <v>102</v>
      </c>
      <c r="AB30" s="15" t="s">
        <v>100</v>
      </c>
      <c r="AC30" s="15" t="s">
        <v>100</v>
      </c>
      <c r="AD30" s="15" t="s">
        <v>102</v>
      </c>
      <c r="AE30" s="15" t="s">
        <v>100</v>
      </c>
      <c r="AF30" s="15" t="s">
        <v>198</v>
      </c>
      <c r="AG30" s="15" t="s">
        <v>164</v>
      </c>
      <c r="AH30" s="15" t="s">
        <v>143</v>
      </c>
      <c r="AI30" s="15" t="s">
        <v>100</v>
      </c>
      <c r="AJ30" s="15" t="s">
        <v>104</v>
      </c>
    </row>
    <row r="31" spans="1:36" ht="19.95" customHeight="1" x14ac:dyDescent="0.35">
      <c r="A31" s="16" t="s">
        <v>221</v>
      </c>
      <c r="B31" s="17" t="s">
        <v>175</v>
      </c>
      <c r="C31" s="17" t="s">
        <v>174</v>
      </c>
      <c r="D31" s="17" t="s">
        <v>175</v>
      </c>
      <c r="E31" s="17" t="s">
        <v>123</v>
      </c>
      <c r="F31" s="17" t="s">
        <v>123</v>
      </c>
      <c r="G31" s="17" t="s">
        <v>127</v>
      </c>
      <c r="H31" s="17" t="s">
        <v>175</v>
      </c>
      <c r="I31" s="17" t="s">
        <v>127</v>
      </c>
      <c r="J31" s="17" t="s">
        <v>175</v>
      </c>
      <c r="K31" s="17" t="s">
        <v>123</v>
      </c>
      <c r="L31" s="17" t="s">
        <v>174</v>
      </c>
      <c r="M31" s="17" t="s">
        <v>174</v>
      </c>
      <c r="N31" s="17" t="s">
        <v>175</v>
      </c>
      <c r="O31" s="17" t="s">
        <v>123</v>
      </c>
      <c r="P31" s="17" t="s">
        <v>175</v>
      </c>
      <c r="Q31" s="17" t="s">
        <v>127</v>
      </c>
      <c r="R31" s="17" t="s">
        <v>123</v>
      </c>
      <c r="S31" s="17" t="s">
        <v>123</v>
      </c>
      <c r="T31" s="17" t="s">
        <v>123</v>
      </c>
      <c r="U31" s="17" t="s">
        <v>175</v>
      </c>
      <c r="V31" s="17" t="s">
        <v>123</v>
      </c>
      <c r="W31" s="17" t="s">
        <v>172</v>
      </c>
      <c r="X31" s="17" t="s">
        <v>123</v>
      </c>
      <c r="Y31" s="17" t="s">
        <v>123</v>
      </c>
      <c r="Z31" s="17" t="s">
        <v>123</v>
      </c>
      <c r="AA31" s="17" t="s">
        <v>148</v>
      </c>
      <c r="AB31" s="17" t="s">
        <v>123</v>
      </c>
      <c r="AC31" s="17" t="s">
        <v>123</v>
      </c>
      <c r="AD31" s="17" t="s">
        <v>172</v>
      </c>
      <c r="AE31" s="17" t="s">
        <v>123</v>
      </c>
      <c r="AF31" s="17" t="s">
        <v>175</v>
      </c>
      <c r="AG31" s="17" t="s">
        <v>174</v>
      </c>
      <c r="AH31" s="17" t="s">
        <v>174</v>
      </c>
      <c r="AI31" s="17" t="s">
        <v>123</v>
      </c>
      <c r="AJ31" s="17" t="s">
        <v>175</v>
      </c>
    </row>
    <row r="32" spans="1:36" ht="19.95" customHeight="1" x14ac:dyDescent="0.35">
      <c r="A32" s="14" t="s">
        <v>222</v>
      </c>
      <c r="B32" s="15" t="s">
        <v>74</v>
      </c>
      <c r="C32" s="15" t="s">
        <v>210</v>
      </c>
      <c r="D32" s="15" t="s">
        <v>105</v>
      </c>
      <c r="E32" s="15" t="s">
        <v>105</v>
      </c>
      <c r="F32" s="15" t="s">
        <v>210</v>
      </c>
      <c r="G32" s="15" t="s">
        <v>100</v>
      </c>
      <c r="H32" s="15" t="s">
        <v>103</v>
      </c>
      <c r="I32" s="15" t="s">
        <v>100</v>
      </c>
      <c r="J32" s="15" t="s">
        <v>102</v>
      </c>
      <c r="K32" s="15" t="s">
        <v>105</v>
      </c>
      <c r="L32" s="15" t="s">
        <v>105</v>
      </c>
      <c r="M32" s="15" t="s">
        <v>100</v>
      </c>
      <c r="N32" s="15" t="s">
        <v>100</v>
      </c>
      <c r="O32" s="15" t="s">
        <v>102</v>
      </c>
      <c r="P32" s="15" t="s">
        <v>103</v>
      </c>
      <c r="Q32" s="15" t="s">
        <v>104</v>
      </c>
      <c r="R32" s="15" t="s">
        <v>104</v>
      </c>
      <c r="S32" s="15" t="s">
        <v>100</v>
      </c>
      <c r="T32" s="15" t="s">
        <v>100</v>
      </c>
      <c r="U32" s="15" t="s">
        <v>100</v>
      </c>
      <c r="V32" s="15" t="s">
        <v>100</v>
      </c>
      <c r="W32" s="15" t="s">
        <v>100</v>
      </c>
      <c r="X32" s="15" t="s">
        <v>100</v>
      </c>
      <c r="Y32" s="15" t="s">
        <v>100</v>
      </c>
      <c r="Z32" s="15" t="s">
        <v>102</v>
      </c>
      <c r="AA32" s="15" t="s">
        <v>100</v>
      </c>
      <c r="AB32" s="15" t="s">
        <v>103</v>
      </c>
      <c r="AC32" s="15" t="s">
        <v>218</v>
      </c>
      <c r="AD32" s="15" t="s">
        <v>103</v>
      </c>
      <c r="AE32" s="15" t="s">
        <v>100</v>
      </c>
      <c r="AF32" s="15" t="s">
        <v>100</v>
      </c>
      <c r="AG32" s="15" t="s">
        <v>198</v>
      </c>
      <c r="AH32" s="15" t="s">
        <v>164</v>
      </c>
      <c r="AI32" s="15" t="s">
        <v>100</v>
      </c>
      <c r="AJ32" s="15" t="s">
        <v>100</v>
      </c>
    </row>
    <row r="33" spans="1:36" ht="19.95" customHeight="1" x14ac:dyDescent="0.35">
      <c r="A33" s="16" t="s">
        <v>223</v>
      </c>
      <c r="B33" s="17" t="s">
        <v>175</v>
      </c>
      <c r="C33" s="17" t="s">
        <v>174</v>
      </c>
      <c r="D33" s="17" t="s">
        <v>123</v>
      </c>
      <c r="E33" s="17" t="s">
        <v>175</v>
      </c>
      <c r="F33" s="17" t="s">
        <v>172</v>
      </c>
      <c r="G33" s="17" t="s">
        <v>123</v>
      </c>
      <c r="H33" s="17" t="s">
        <v>123</v>
      </c>
      <c r="I33" s="17" t="s">
        <v>123</v>
      </c>
      <c r="J33" s="17" t="s">
        <v>174</v>
      </c>
      <c r="K33" s="17" t="s">
        <v>175</v>
      </c>
      <c r="L33" s="17" t="s">
        <v>175</v>
      </c>
      <c r="M33" s="17" t="s">
        <v>123</v>
      </c>
      <c r="N33" s="17" t="s">
        <v>123</v>
      </c>
      <c r="O33" s="17" t="s">
        <v>153</v>
      </c>
      <c r="P33" s="17" t="s">
        <v>123</v>
      </c>
      <c r="Q33" s="17" t="s">
        <v>174</v>
      </c>
      <c r="R33" s="17" t="s">
        <v>175</v>
      </c>
      <c r="S33" s="17" t="s">
        <v>123</v>
      </c>
      <c r="T33" s="17" t="s">
        <v>123</v>
      </c>
      <c r="U33" s="17" t="s">
        <v>123</v>
      </c>
      <c r="V33" s="17" t="s">
        <v>123</v>
      </c>
      <c r="W33" s="17" t="s">
        <v>123</v>
      </c>
      <c r="X33" s="17" t="s">
        <v>123</v>
      </c>
      <c r="Y33" s="17" t="s">
        <v>123</v>
      </c>
      <c r="Z33" s="17" t="s">
        <v>224</v>
      </c>
      <c r="AA33" s="17" t="s">
        <v>123</v>
      </c>
      <c r="AB33" s="17" t="s">
        <v>174</v>
      </c>
      <c r="AC33" s="17" t="s">
        <v>127</v>
      </c>
      <c r="AD33" s="17" t="s">
        <v>123</v>
      </c>
      <c r="AE33" s="17" t="s">
        <v>175</v>
      </c>
      <c r="AF33" s="17" t="s">
        <v>123</v>
      </c>
      <c r="AG33" s="17" t="s">
        <v>175</v>
      </c>
      <c r="AH33" s="17" t="s">
        <v>127</v>
      </c>
      <c r="AI33" s="17" t="s">
        <v>123</v>
      </c>
      <c r="AJ33" s="17" t="s">
        <v>123</v>
      </c>
    </row>
    <row r="34" spans="1:36" ht="19.95" customHeight="1" x14ac:dyDescent="0.35">
      <c r="A34" s="14" t="s">
        <v>15</v>
      </c>
      <c r="B34" s="15" t="s">
        <v>103</v>
      </c>
      <c r="C34" s="15" t="s">
        <v>100</v>
      </c>
      <c r="D34" s="15" t="s">
        <v>103</v>
      </c>
      <c r="E34" s="15" t="s">
        <v>100</v>
      </c>
      <c r="F34" s="15" t="s">
        <v>100</v>
      </c>
      <c r="G34" s="15" t="s">
        <v>100</v>
      </c>
      <c r="H34" s="15" t="s">
        <v>100</v>
      </c>
      <c r="I34" s="15" t="s">
        <v>103</v>
      </c>
      <c r="J34" s="15" t="s">
        <v>100</v>
      </c>
      <c r="K34" s="15" t="s">
        <v>100</v>
      </c>
      <c r="L34" s="15" t="s">
        <v>103</v>
      </c>
      <c r="M34" s="15" t="s">
        <v>100</v>
      </c>
      <c r="N34" s="15" t="s">
        <v>100</v>
      </c>
      <c r="O34" s="15" t="s">
        <v>100</v>
      </c>
      <c r="P34" s="15" t="s">
        <v>100</v>
      </c>
      <c r="Q34" s="15" t="s">
        <v>103</v>
      </c>
      <c r="R34" s="15" t="s">
        <v>100</v>
      </c>
      <c r="S34" s="15" t="s">
        <v>100</v>
      </c>
      <c r="T34" s="15" t="s">
        <v>103</v>
      </c>
      <c r="U34" s="15" t="s">
        <v>100</v>
      </c>
      <c r="V34" s="15" t="s">
        <v>100</v>
      </c>
      <c r="W34" s="15" t="s">
        <v>100</v>
      </c>
      <c r="X34" s="15" t="s">
        <v>100</v>
      </c>
      <c r="Y34" s="15" t="s">
        <v>100</v>
      </c>
      <c r="Z34" s="15" t="s">
        <v>100</v>
      </c>
      <c r="AA34" s="15" t="s">
        <v>100</v>
      </c>
      <c r="AB34" s="15" t="s">
        <v>100</v>
      </c>
      <c r="AC34" s="15" t="s">
        <v>100</v>
      </c>
      <c r="AD34" s="15" t="s">
        <v>103</v>
      </c>
      <c r="AE34" s="15" t="s">
        <v>100</v>
      </c>
      <c r="AF34" s="15" t="s">
        <v>100</v>
      </c>
      <c r="AG34" s="15" t="s">
        <v>100</v>
      </c>
      <c r="AH34" s="15" t="s">
        <v>103</v>
      </c>
      <c r="AI34" s="15" t="s">
        <v>100</v>
      </c>
      <c r="AJ34" s="15" t="s">
        <v>100</v>
      </c>
    </row>
    <row r="35" spans="1:36" ht="19.95" customHeight="1" x14ac:dyDescent="0.35">
      <c r="A35" s="16" t="s">
        <v>225</v>
      </c>
      <c r="B35" s="17" t="s">
        <v>123</v>
      </c>
      <c r="C35" s="17" t="s">
        <v>123</v>
      </c>
      <c r="D35" s="17" t="s">
        <v>123</v>
      </c>
      <c r="E35" s="17" t="s">
        <v>123</v>
      </c>
      <c r="F35" s="17" t="s">
        <v>123</v>
      </c>
      <c r="G35" s="17" t="s">
        <v>123</v>
      </c>
      <c r="H35" s="17" t="s">
        <v>123</v>
      </c>
      <c r="I35" s="17" t="s">
        <v>123</v>
      </c>
      <c r="J35" s="17" t="s">
        <v>123</v>
      </c>
      <c r="K35" s="17" t="s">
        <v>123</v>
      </c>
      <c r="L35" s="17" t="s">
        <v>123</v>
      </c>
      <c r="M35" s="17" t="s">
        <v>123</v>
      </c>
      <c r="N35" s="17" t="s">
        <v>123</v>
      </c>
      <c r="O35" s="17" t="s">
        <v>123</v>
      </c>
      <c r="P35" s="17" t="s">
        <v>123</v>
      </c>
      <c r="Q35" s="17" t="s">
        <v>123</v>
      </c>
      <c r="R35" s="17" t="s">
        <v>123</v>
      </c>
      <c r="S35" s="17" t="s">
        <v>123</v>
      </c>
      <c r="T35" s="17" t="s">
        <v>175</v>
      </c>
      <c r="U35" s="17" t="s">
        <v>123</v>
      </c>
      <c r="V35" s="17" t="s">
        <v>123</v>
      </c>
      <c r="W35" s="17" t="s">
        <v>123</v>
      </c>
      <c r="X35" s="17" t="s">
        <v>123</v>
      </c>
      <c r="Y35" s="17" t="s">
        <v>123</v>
      </c>
      <c r="Z35" s="17" t="s">
        <v>123</v>
      </c>
      <c r="AA35" s="17" t="s">
        <v>123</v>
      </c>
      <c r="AB35" s="17" t="s">
        <v>123</v>
      </c>
      <c r="AC35" s="17" t="s">
        <v>123</v>
      </c>
      <c r="AD35" s="17" t="s">
        <v>123</v>
      </c>
      <c r="AE35" s="17" t="s">
        <v>123</v>
      </c>
      <c r="AF35" s="17" t="s">
        <v>123</v>
      </c>
      <c r="AG35" s="17" t="s">
        <v>123</v>
      </c>
      <c r="AH35" s="17" t="s">
        <v>123</v>
      </c>
      <c r="AI35" s="17" t="s">
        <v>123</v>
      </c>
      <c r="AJ35" s="17" t="s">
        <v>123</v>
      </c>
    </row>
  </sheetData>
  <sheetProtection algorithmName="SHA-512" hashValue="jTWJREx/7b654c6dx/9746KUCEZIr4fObvbQI6K7q7j+TAiSfz9UHodiKOVh2XHmj6scin8FSvZ8uG2loQDd/w==" saltValue="quL9wweRQq9/LjyBU75nCg==" spinCount="100000" sheet="1" objects="1" scenarios="1"/>
  <mergeCells count="9">
    <mergeCell ref="M4:Q4"/>
    <mergeCell ref="R4:AB4"/>
    <mergeCell ref="AC4:AF4"/>
    <mergeCell ref="AG4:AJ4"/>
    <mergeCell ref="B2:F2"/>
    <mergeCell ref="A3:E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pageSetUpPr fitToPage="1"/>
  </sheetPr>
  <dimension ref="A1:AJ14"/>
  <sheetViews>
    <sheetView showGridLines="0" workbookViewId="0"/>
  </sheetViews>
  <sheetFormatPr defaultColWidth="10.88671875" defaultRowHeight="14.4" x14ac:dyDescent="0.3"/>
  <cols>
    <col min="1" max="1" width="84.44140625" customWidth="1"/>
    <col min="2" max="23" width="20.77734375" customWidth="1"/>
    <col min="24" max="28" width="20.77734375" hidden="1" customWidth="1"/>
    <col min="29"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5"/>
      <c r="M2" s="5"/>
      <c r="N2" s="6"/>
      <c r="O2" s="6"/>
    </row>
    <row r="3" spans="1:36" ht="97.8" customHeight="1" x14ac:dyDescent="0.4">
      <c r="A3" s="94" t="s">
        <v>657</v>
      </c>
      <c r="B3" s="94"/>
      <c r="C3" s="94"/>
      <c r="D3" s="94"/>
      <c r="E3" s="7"/>
      <c r="F3" s="7"/>
      <c r="G3" s="7"/>
      <c r="H3" s="7"/>
      <c r="I3" s="7"/>
      <c r="J3" s="7"/>
      <c r="K3" s="7"/>
      <c r="L3" s="7"/>
      <c r="M3" s="7"/>
      <c r="N3" s="7"/>
      <c r="O3" s="7"/>
      <c r="P3" s="7"/>
      <c r="Q3" s="7"/>
      <c r="R3" s="7"/>
      <c r="S3" s="7"/>
      <c r="T3" s="7"/>
      <c r="U3" s="7"/>
      <c r="V3" s="7"/>
      <c r="W3" s="7"/>
      <c r="X3" s="7"/>
      <c r="Y3" s="7"/>
      <c r="Z3" s="7"/>
      <c r="AA3" s="7"/>
      <c r="AB3" s="7"/>
      <c r="AC3" s="8"/>
      <c r="AD3" s="8"/>
      <c r="AF3" s="7"/>
    </row>
    <row r="4" spans="1:36" ht="18" customHeight="1" x14ac:dyDescent="0.3">
      <c r="A4" s="1"/>
      <c r="B4" s="1"/>
      <c r="C4" s="86" t="s">
        <v>226</v>
      </c>
      <c r="D4" s="88"/>
      <c r="E4" s="86" t="s">
        <v>628</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9.6" customHeight="1" x14ac:dyDescent="0.3">
      <c r="A5" s="9" t="s">
        <v>654</v>
      </c>
      <c r="B5" s="21" t="s">
        <v>655</v>
      </c>
      <c r="C5" s="2"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52</v>
      </c>
      <c r="C7" s="17" t="s">
        <v>53</v>
      </c>
      <c r="D7" s="17" t="s">
        <v>384</v>
      </c>
      <c r="E7" s="17" t="s">
        <v>25</v>
      </c>
      <c r="F7" s="17" t="s">
        <v>55</v>
      </c>
      <c r="G7" s="17" t="s">
        <v>34</v>
      </c>
      <c r="H7" s="17" t="s">
        <v>406</v>
      </c>
      <c r="I7" s="17" t="s">
        <v>357</v>
      </c>
      <c r="J7" s="17" t="s">
        <v>451</v>
      </c>
      <c r="K7" s="17" t="s">
        <v>19</v>
      </c>
      <c r="L7" s="17" t="s">
        <v>106</v>
      </c>
      <c r="M7" s="17" t="s">
        <v>62</v>
      </c>
      <c r="N7" s="17" t="s">
        <v>386</v>
      </c>
      <c r="O7" s="17" t="s">
        <v>348</v>
      </c>
      <c r="P7" s="17" t="s">
        <v>65</v>
      </c>
      <c r="Q7" s="17" t="s">
        <v>364</v>
      </c>
      <c r="R7" s="17" t="s">
        <v>408</v>
      </c>
      <c r="S7" s="17" t="s">
        <v>68</v>
      </c>
      <c r="T7" s="17" t="s">
        <v>69</v>
      </c>
      <c r="U7" s="17" t="s">
        <v>70</v>
      </c>
      <c r="V7" s="17" t="s">
        <v>71</v>
      </c>
      <c r="W7" s="17" t="s">
        <v>240</v>
      </c>
      <c r="X7" s="17" t="s">
        <v>167</v>
      </c>
      <c r="Y7" s="17" t="s">
        <v>205</v>
      </c>
      <c r="Z7" s="17" t="s">
        <v>101</v>
      </c>
      <c r="AA7" s="17" t="s">
        <v>279</v>
      </c>
      <c r="AB7" s="17" t="s">
        <v>76</v>
      </c>
      <c r="AC7" s="17" t="s">
        <v>77</v>
      </c>
      <c r="AD7" s="17" t="s">
        <v>390</v>
      </c>
      <c r="AE7" s="17" t="s">
        <v>134</v>
      </c>
      <c r="AF7" s="17" t="s">
        <v>80</v>
      </c>
      <c r="AG7" s="17" t="s">
        <v>392</v>
      </c>
      <c r="AH7" s="17" t="s">
        <v>416</v>
      </c>
      <c r="AI7" s="17" t="s">
        <v>83</v>
      </c>
      <c r="AJ7" s="17" t="s">
        <v>84</v>
      </c>
    </row>
    <row r="8" spans="1:36" ht="19.95" customHeight="1" x14ac:dyDescent="0.35">
      <c r="A8" s="14" t="s">
        <v>620</v>
      </c>
      <c r="B8" s="15" t="s">
        <v>621</v>
      </c>
      <c r="C8" s="15" t="s">
        <v>447</v>
      </c>
      <c r="D8" s="15" t="s">
        <v>228</v>
      </c>
      <c r="E8" s="15" t="s">
        <v>396</v>
      </c>
      <c r="F8" s="15" t="s">
        <v>131</v>
      </c>
      <c r="G8" s="15" t="s">
        <v>403</v>
      </c>
      <c r="H8" s="15" t="s">
        <v>131</v>
      </c>
      <c r="I8" s="15" t="s">
        <v>403</v>
      </c>
      <c r="J8" s="15" t="s">
        <v>233</v>
      </c>
      <c r="K8" s="15" t="s">
        <v>307</v>
      </c>
      <c r="L8" s="15" t="s">
        <v>87</v>
      </c>
      <c r="M8" s="15" t="s">
        <v>181</v>
      </c>
      <c r="N8" s="15" t="s">
        <v>360</v>
      </c>
      <c r="O8" s="15" t="s">
        <v>367</v>
      </c>
      <c r="P8" s="15" t="s">
        <v>88</v>
      </c>
      <c r="Q8" s="15" t="s">
        <v>139</v>
      </c>
      <c r="R8" s="15" t="s">
        <v>198</v>
      </c>
      <c r="S8" s="15" t="s">
        <v>479</v>
      </c>
      <c r="T8" s="15" t="s">
        <v>134</v>
      </c>
      <c r="U8" s="15" t="s">
        <v>177</v>
      </c>
      <c r="V8" s="15" t="s">
        <v>101</v>
      </c>
      <c r="W8" s="15" t="s">
        <v>299</v>
      </c>
      <c r="X8" s="15" t="s">
        <v>103</v>
      </c>
      <c r="Y8" s="15" t="s">
        <v>104</v>
      </c>
      <c r="Z8" s="15" t="s">
        <v>100</v>
      </c>
      <c r="AA8" s="15" t="s">
        <v>279</v>
      </c>
      <c r="AB8" s="15" t="s">
        <v>140</v>
      </c>
      <c r="AC8" s="15" t="s">
        <v>41</v>
      </c>
      <c r="AD8" s="15" t="s">
        <v>45</v>
      </c>
      <c r="AE8" s="15" t="s">
        <v>83</v>
      </c>
      <c r="AF8" s="15" t="s">
        <v>302</v>
      </c>
      <c r="AG8" s="15" t="s">
        <v>187</v>
      </c>
      <c r="AH8" s="15" t="s">
        <v>367</v>
      </c>
      <c r="AI8" s="15" t="s">
        <v>102</v>
      </c>
      <c r="AJ8" s="15" t="s">
        <v>477</v>
      </c>
    </row>
    <row r="9" spans="1:36" ht="19.95" customHeight="1" x14ac:dyDescent="0.35">
      <c r="A9" s="16" t="s">
        <v>622</v>
      </c>
      <c r="B9" s="17" t="s">
        <v>260</v>
      </c>
      <c r="C9" s="17" t="s">
        <v>295</v>
      </c>
      <c r="D9" s="17" t="s">
        <v>271</v>
      </c>
      <c r="E9" s="17" t="s">
        <v>285</v>
      </c>
      <c r="F9" s="17" t="s">
        <v>155</v>
      </c>
      <c r="G9" s="17" t="s">
        <v>339</v>
      </c>
      <c r="H9" s="17" t="s">
        <v>263</v>
      </c>
      <c r="I9" s="17" t="s">
        <v>314</v>
      </c>
      <c r="J9" s="17" t="s">
        <v>276</v>
      </c>
      <c r="K9" s="17" t="s">
        <v>273</v>
      </c>
      <c r="L9" s="17" t="s">
        <v>268</v>
      </c>
      <c r="M9" s="17" t="s">
        <v>263</v>
      </c>
      <c r="N9" s="17" t="s">
        <v>339</v>
      </c>
      <c r="O9" s="17" t="s">
        <v>121</v>
      </c>
      <c r="P9" s="17" t="s">
        <v>265</v>
      </c>
      <c r="Q9" s="17" t="s">
        <v>282</v>
      </c>
      <c r="R9" s="17" t="s">
        <v>174</v>
      </c>
      <c r="S9" s="17" t="s">
        <v>484</v>
      </c>
      <c r="T9" s="17" t="s">
        <v>185</v>
      </c>
      <c r="U9" s="17" t="s">
        <v>497</v>
      </c>
      <c r="V9" s="17" t="s">
        <v>170</v>
      </c>
      <c r="W9" s="17" t="s">
        <v>313</v>
      </c>
      <c r="X9" s="17" t="s">
        <v>172</v>
      </c>
      <c r="Y9" s="17" t="s">
        <v>116</v>
      </c>
      <c r="Z9" s="17" t="s">
        <v>123</v>
      </c>
      <c r="AA9" s="17" t="s">
        <v>485</v>
      </c>
      <c r="AB9" s="17" t="s">
        <v>260</v>
      </c>
      <c r="AC9" s="17" t="s">
        <v>153</v>
      </c>
      <c r="AD9" s="17" t="s">
        <v>111</v>
      </c>
      <c r="AE9" s="17" t="s">
        <v>266</v>
      </c>
      <c r="AF9" s="17" t="s">
        <v>313</v>
      </c>
      <c r="AG9" s="17" t="s">
        <v>151</v>
      </c>
      <c r="AH9" s="17" t="s">
        <v>112</v>
      </c>
      <c r="AI9" s="17" t="s">
        <v>271</v>
      </c>
      <c r="AJ9" s="17" t="s">
        <v>275</v>
      </c>
    </row>
    <row r="10" spans="1:36" ht="19.95" customHeight="1" x14ac:dyDescent="0.35">
      <c r="A10" s="14" t="s">
        <v>623</v>
      </c>
      <c r="B10" s="15" t="s">
        <v>554</v>
      </c>
      <c r="C10" s="15" t="s">
        <v>551</v>
      </c>
      <c r="D10" s="15" t="s">
        <v>307</v>
      </c>
      <c r="E10" s="15" t="s">
        <v>69</v>
      </c>
      <c r="F10" s="15" t="s">
        <v>358</v>
      </c>
      <c r="G10" s="15" t="s">
        <v>90</v>
      </c>
      <c r="H10" s="15" t="s">
        <v>257</v>
      </c>
      <c r="I10" s="15" t="s">
        <v>305</v>
      </c>
      <c r="J10" s="15" t="s">
        <v>56</v>
      </c>
      <c r="K10" s="15" t="s">
        <v>472</v>
      </c>
      <c r="L10" s="15" t="s">
        <v>291</v>
      </c>
      <c r="M10" s="15" t="s">
        <v>414</v>
      </c>
      <c r="N10" s="15" t="s">
        <v>367</v>
      </c>
      <c r="O10" s="15" t="s">
        <v>180</v>
      </c>
      <c r="P10" s="15" t="s">
        <v>166</v>
      </c>
      <c r="Q10" s="15" t="s">
        <v>291</v>
      </c>
      <c r="R10" s="15" t="s">
        <v>562</v>
      </c>
      <c r="S10" s="15" t="s">
        <v>143</v>
      </c>
      <c r="T10" s="15" t="s">
        <v>245</v>
      </c>
      <c r="U10" s="15" t="s">
        <v>198</v>
      </c>
      <c r="V10" s="15" t="s">
        <v>246</v>
      </c>
      <c r="W10" s="15" t="s">
        <v>198</v>
      </c>
      <c r="X10" s="15" t="s">
        <v>205</v>
      </c>
      <c r="Y10" s="15" t="s">
        <v>218</v>
      </c>
      <c r="Z10" s="15" t="s">
        <v>210</v>
      </c>
      <c r="AA10" s="15" t="s">
        <v>100</v>
      </c>
      <c r="AB10" s="15" t="s">
        <v>73</v>
      </c>
      <c r="AC10" s="15" t="s">
        <v>582</v>
      </c>
      <c r="AD10" s="15" t="s">
        <v>254</v>
      </c>
      <c r="AE10" s="15" t="s">
        <v>74</v>
      </c>
      <c r="AF10" s="15" t="s">
        <v>83</v>
      </c>
      <c r="AG10" s="15" t="s">
        <v>624</v>
      </c>
      <c r="AH10" s="15" t="s">
        <v>87</v>
      </c>
      <c r="AI10" s="15" t="s">
        <v>143</v>
      </c>
      <c r="AJ10" s="15" t="s">
        <v>158</v>
      </c>
    </row>
    <row r="11" spans="1:36" ht="19.95" customHeight="1" x14ac:dyDescent="0.35">
      <c r="A11" s="16" t="s">
        <v>625</v>
      </c>
      <c r="B11" s="17" t="s">
        <v>276</v>
      </c>
      <c r="C11" s="17" t="s">
        <v>154</v>
      </c>
      <c r="D11" s="17" t="s">
        <v>289</v>
      </c>
      <c r="E11" s="17" t="s">
        <v>260</v>
      </c>
      <c r="F11" s="17" t="s">
        <v>265</v>
      </c>
      <c r="G11" s="17" t="s">
        <v>284</v>
      </c>
      <c r="H11" s="17" t="s">
        <v>295</v>
      </c>
      <c r="I11" s="17" t="s">
        <v>194</v>
      </c>
      <c r="J11" s="17" t="s">
        <v>310</v>
      </c>
      <c r="K11" s="17" t="s">
        <v>121</v>
      </c>
      <c r="L11" s="17" t="s">
        <v>312</v>
      </c>
      <c r="M11" s="17" t="s">
        <v>262</v>
      </c>
      <c r="N11" s="17" t="s">
        <v>115</v>
      </c>
      <c r="O11" s="17" t="s">
        <v>310</v>
      </c>
      <c r="P11" s="17" t="s">
        <v>261</v>
      </c>
      <c r="Q11" s="17" t="s">
        <v>266</v>
      </c>
      <c r="R11" s="17" t="s">
        <v>286</v>
      </c>
      <c r="S11" s="17" t="s">
        <v>174</v>
      </c>
      <c r="T11" s="17" t="s">
        <v>259</v>
      </c>
      <c r="U11" s="17" t="s">
        <v>172</v>
      </c>
      <c r="V11" s="17" t="s">
        <v>438</v>
      </c>
      <c r="W11" s="17" t="s">
        <v>125</v>
      </c>
      <c r="X11" s="17" t="s">
        <v>214</v>
      </c>
      <c r="Y11" s="17" t="s">
        <v>337</v>
      </c>
      <c r="Z11" s="17" t="s">
        <v>517</v>
      </c>
      <c r="AA11" s="17" t="s">
        <v>175</v>
      </c>
      <c r="AB11" s="17" t="s">
        <v>310</v>
      </c>
      <c r="AC11" s="17" t="s">
        <v>437</v>
      </c>
      <c r="AD11" s="17" t="s">
        <v>259</v>
      </c>
      <c r="AE11" s="17" t="s">
        <v>155</v>
      </c>
      <c r="AF11" s="17" t="s">
        <v>127</v>
      </c>
      <c r="AG11" s="17" t="s">
        <v>517</v>
      </c>
      <c r="AH11" s="17" t="s">
        <v>128</v>
      </c>
      <c r="AI11" s="17" t="s">
        <v>115</v>
      </c>
      <c r="AJ11" s="17" t="s">
        <v>125</v>
      </c>
    </row>
    <row r="12" spans="1:36" ht="19.95" customHeight="1" x14ac:dyDescent="0.35">
      <c r="A12" s="14" t="s">
        <v>290</v>
      </c>
      <c r="B12" s="15" t="s">
        <v>325</v>
      </c>
      <c r="C12" s="15" t="s">
        <v>334</v>
      </c>
      <c r="D12" s="15" t="s">
        <v>292</v>
      </c>
      <c r="E12" s="15" t="s">
        <v>235</v>
      </c>
      <c r="F12" s="15" t="s">
        <v>75</v>
      </c>
      <c r="G12" s="15" t="s">
        <v>210</v>
      </c>
      <c r="H12" s="15" t="s">
        <v>74</v>
      </c>
      <c r="I12" s="15" t="s">
        <v>96</v>
      </c>
      <c r="J12" s="15" t="s">
        <v>160</v>
      </c>
      <c r="K12" s="15" t="s">
        <v>163</v>
      </c>
      <c r="L12" s="15" t="s">
        <v>75</v>
      </c>
      <c r="M12" s="15" t="s">
        <v>162</v>
      </c>
      <c r="N12" s="15" t="s">
        <v>163</v>
      </c>
      <c r="O12" s="15" t="s">
        <v>39</v>
      </c>
      <c r="P12" s="15" t="s">
        <v>96</v>
      </c>
      <c r="Q12" s="15" t="s">
        <v>158</v>
      </c>
      <c r="R12" s="15" t="s">
        <v>279</v>
      </c>
      <c r="S12" s="15" t="s">
        <v>143</v>
      </c>
      <c r="T12" s="15" t="s">
        <v>179</v>
      </c>
      <c r="U12" s="15" t="s">
        <v>210</v>
      </c>
      <c r="V12" s="15" t="s">
        <v>167</v>
      </c>
      <c r="W12" s="15" t="s">
        <v>100</v>
      </c>
      <c r="X12" s="15" t="s">
        <v>104</v>
      </c>
      <c r="Y12" s="15" t="s">
        <v>198</v>
      </c>
      <c r="Z12" s="15" t="s">
        <v>104</v>
      </c>
      <c r="AA12" s="15" t="s">
        <v>100</v>
      </c>
      <c r="AB12" s="15" t="s">
        <v>105</v>
      </c>
      <c r="AC12" s="15" t="s">
        <v>305</v>
      </c>
      <c r="AD12" s="15" t="s">
        <v>187</v>
      </c>
      <c r="AE12" s="15" t="s">
        <v>143</v>
      </c>
      <c r="AF12" s="15" t="s">
        <v>162</v>
      </c>
      <c r="AG12" s="15" t="s">
        <v>42</v>
      </c>
      <c r="AH12" s="15" t="s">
        <v>76</v>
      </c>
      <c r="AI12" s="15" t="s">
        <v>104</v>
      </c>
      <c r="AJ12" s="15" t="s">
        <v>140</v>
      </c>
    </row>
    <row r="13" spans="1:36" ht="19.95" customHeight="1" x14ac:dyDescent="0.35">
      <c r="A13" s="16" t="s">
        <v>294</v>
      </c>
      <c r="B13" s="17" t="s">
        <v>149</v>
      </c>
      <c r="C13" s="17" t="s">
        <v>114</v>
      </c>
      <c r="D13" s="17" t="s">
        <v>118</v>
      </c>
      <c r="E13" s="20">
        <v>0.15</v>
      </c>
      <c r="F13" s="20" t="s">
        <v>146</v>
      </c>
      <c r="G13" s="20" t="s">
        <v>153</v>
      </c>
      <c r="H13" s="20">
        <v>0.06</v>
      </c>
      <c r="I13" s="20" t="s">
        <v>149</v>
      </c>
      <c r="J13" s="17" t="s">
        <v>170</v>
      </c>
      <c r="K13" s="17" t="s">
        <v>124</v>
      </c>
      <c r="L13" s="20">
        <v>0.13</v>
      </c>
      <c r="M13" s="17" t="s">
        <v>124</v>
      </c>
      <c r="N13" s="17" t="s">
        <v>171</v>
      </c>
      <c r="O13" s="17" t="s">
        <v>114</v>
      </c>
      <c r="P13" s="17" t="s">
        <v>124</v>
      </c>
      <c r="Q13" s="17" t="s">
        <v>116</v>
      </c>
      <c r="R13" s="17" t="s">
        <v>149</v>
      </c>
      <c r="S13" s="17" t="s">
        <v>174</v>
      </c>
      <c r="T13" s="17" t="s">
        <v>115</v>
      </c>
      <c r="U13" s="17" t="s">
        <v>124</v>
      </c>
      <c r="V13" s="20">
        <v>0.24</v>
      </c>
      <c r="W13" s="17" t="s">
        <v>123</v>
      </c>
      <c r="X13" s="17" t="s">
        <v>146</v>
      </c>
      <c r="Y13" s="17" t="s">
        <v>115</v>
      </c>
      <c r="Z13" s="17" t="s">
        <v>176</v>
      </c>
      <c r="AA13" s="17" t="s">
        <v>123</v>
      </c>
      <c r="AB13" s="17" t="s">
        <v>125</v>
      </c>
      <c r="AC13" s="17" t="s">
        <v>146</v>
      </c>
      <c r="AD13" s="20">
        <v>0.2</v>
      </c>
      <c r="AE13" s="17" t="s">
        <v>170</v>
      </c>
      <c r="AF13" s="17" t="s">
        <v>127</v>
      </c>
      <c r="AG13" s="17" t="s">
        <v>116</v>
      </c>
      <c r="AH13" s="17" t="s">
        <v>116</v>
      </c>
      <c r="AI13" s="17" t="s">
        <v>147</v>
      </c>
      <c r="AJ13" s="17" t="s">
        <v>172</v>
      </c>
    </row>
    <row r="14" spans="1:36" x14ac:dyDescent="0.3">
      <c r="B14" s="3">
        <f>((B9)+(B11)+(B13))</f>
        <v>0.99999999999999989</v>
      </c>
      <c r="C14" s="3"/>
      <c r="D14" s="3"/>
      <c r="E14" s="3"/>
      <c r="F14" s="3"/>
      <c r="G14" s="3"/>
      <c r="H14" s="3"/>
      <c r="I14" s="3"/>
      <c r="J14" s="3"/>
      <c r="K14" s="3"/>
      <c r="L14" s="3"/>
      <c r="R14" s="3"/>
      <c r="S14" s="3"/>
      <c r="T14" s="3"/>
      <c r="U14" s="3"/>
      <c r="V14" s="3"/>
      <c r="W14" s="3"/>
      <c r="AC14" s="3"/>
      <c r="AD14" s="3"/>
      <c r="AE14" s="3"/>
      <c r="AF14" s="3"/>
    </row>
  </sheetData>
  <sheetProtection algorithmName="SHA-512" hashValue="hQ90qhjcdvtYreCVrKPPU5MCBgcpiU/We/QnM8WlQmbIPUlp0qm2o9JowFkSislAbpXcVMI/tGyrz7U9f7KcaQ==" saltValue="gNbkTg/Dr6MZsl+PrKTaxQ==" spinCount="100000" sheet="1" objects="1" scenarios="1"/>
  <mergeCells count="9">
    <mergeCell ref="M4:Q4"/>
    <mergeCell ref="R4:AB4"/>
    <mergeCell ref="AC4:AF4"/>
    <mergeCell ref="AG4:AJ4"/>
    <mergeCell ref="B2:F2"/>
    <mergeCell ref="A3:D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G16"/>
  <sheetViews>
    <sheetView showGridLines="0" workbookViewId="0"/>
  </sheetViews>
  <sheetFormatPr defaultColWidth="10.88671875" defaultRowHeight="14.4" x14ac:dyDescent="0.3"/>
  <cols>
    <col min="1" max="1" width="68" customWidth="1"/>
    <col min="2" max="36" width="20.77734375" customWidth="1"/>
  </cols>
  <sheetData>
    <row r="1" spans="1:33" ht="21" x14ac:dyDescent="0.4">
      <c r="A1" s="4" t="str">
        <f>HYPERLINK("#Contents!A1","Return to Contents")</f>
        <v>Return to Contents</v>
      </c>
    </row>
    <row r="2" spans="1:33" ht="64.8" customHeight="1" x14ac:dyDescent="0.4">
      <c r="B2" s="90" t="s">
        <v>675</v>
      </c>
      <c r="C2" s="90"/>
      <c r="D2" s="90"/>
      <c r="E2" s="90"/>
      <c r="F2" s="90"/>
      <c r="G2" s="5"/>
      <c r="H2" s="5"/>
      <c r="I2" s="5"/>
      <c r="J2" s="5"/>
      <c r="K2" s="5"/>
      <c r="L2" s="5"/>
      <c r="M2" s="5"/>
      <c r="N2" s="6"/>
      <c r="O2" s="6"/>
    </row>
    <row r="3" spans="1:33" ht="134.4" customHeight="1" x14ac:dyDescent="0.4">
      <c r="A3" s="89" t="s">
        <v>682</v>
      </c>
      <c r="B3" s="89"/>
      <c r="C3" s="89"/>
      <c r="D3" s="89"/>
      <c r="E3" s="7"/>
      <c r="F3" s="7"/>
      <c r="G3" s="7"/>
      <c r="H3" s="7"/>
      <c r="I3" s="7"/>
      <c r="J3" s="7"/>
      <c r="K3" s="7"/>
      <c r="L3" s="7"/>
      <c r="M3" s="7"/>
      <c r="N3" s="7"/>
      <c r="O3" s="7"/>
      <c r="P3" s="7"/>
      <c r="Q3" s="7"/>
      <c r="R3" s="7"/>
      <c r="S3" s="7"/>
      <c r="T3" s="7"/>
      <c r="U3" s="7"/>
      <c r="V3" s="7"/>
      <c r="W3" s="7"/>
      <c r="X3" s="7"/>
      <c r="Y3" s="7"/>
      <c r="Z3" s="7"/>
      <c r="AA3" s="7"/>
      <c r="AB3" s="7"/>
      <c r="AC3" s="8"/>
      <c r="AD3" s="8"/>
      <c r="AF3" s="7"/>
    </row>
    <row r="4" spans="1:33" ht="18" customHeight="1" x14ac:dyDescent="0.3">
      <c r="A4" s="1"/>
      <c r="B4" s="43"/>
      <c r="C4" s="87" t="s">
        <v>226</v>
      </c>
      <c r="D4" s="88"/>
      <c r="E4" s="86" t="s">
        <v>628</v>
      </c>
      <c r="F4" s="86"/>
      <c r="G4" s="86"/>
      <c r="H4" s="86"/>
      <c r="I4" s="86"/>
      <c r="J4" s="87" t="s">
        <v>629</v>
      </c>
      <c r="K4" s="86"/>
      <c r="L4" s="88"/>
      <c r="M4" s="86" t="s">
        <v>630</v>
      </c>
      <c r="N4" s="86"/>
      <c r="O4" s="86"/>
      <c r="P4" s="86"/>
      <c r="Q4" s="86"/>
      <c r="R4" s="83" t="s">
        <v>631</v>
      </c>
      <c r="S4" s="84"/>
      <c r="T4" s="84"/>
      <c r="U4" s="84"/>
      <c r="V4" s="84"/>
      <c r="W4" s="84"/>
      <c r="X4" s="84"/>
      <c r="Y4" s="84"/>
      <c r="Z4" s="86" t="s">
        <v>632</v>
      </c>
      <c r="AA4" s="86"/>
      <c r="AB4" s="86"/>
      <c r="AC4" s="88"/>
      <c r="AD4" s="87" t="s">
        <v>633</v>
      </c>
      <c r="AE4" s="86"/>
      <c r="AF4" s="86"/>
      <c r="AG4" s="88"/>
    </row>
    <row r="5" spans="1:33" ht="99.6" customHeight="1" x14ac:dyDescent="0.3">
      <c r="A5" s="9" t="s">
        <v>654</v>
      </c>
      <c r="B5" s="46" t="s">
        <v>655</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2" t="s">
        <v>5</v>
      </c>
      <c r="S5" s="2" t="s">
        <v>6</v>
      </c>
      <c r="T5" s="2" t="s">
        <v>7</v>
      </c>
      <c r="U5" s="2" t="s">
        <v>8</v>
      </c>
      <c r="V5" s="2" t="s">
        <v>9</v>
      </c>
      <c r="W5" s="2" t="s">
        <v>10</v>
      </c>
      <c r="X5" s="2" t="s">
        <v>647</v>
      </c>
      <c r="Y5" s="11" t="s">
        <v>648</v>
      </c>
      <c r="Z5" s="2" t="s">
        <v>649</v>
      </c>
      <c r="AA5" s="2" t="s">
        <v>650</v>
      </c>
      <c r="AB5" s="2" t="s">
        <v>651</v>
      </c>
      <c r="AC5" s="2" t="s">
        <v>652</v>
      </c>
      <c r="AD5" s="10" t="s">
        <v>13</v>
      </c>
      <c r="AE5" s="13" t="s">
        <v>14</v>
      </c>
      <c r="AF5" s="2" t="s">
        <v>653</v>
      </c>
      <c r="AG5" s="11" t="s">
        <v>16</v>
      </c>
    </row>
    <row r="6" spans="1:33" ht="19.95" customHeight="1" x14ac:dyDescent="0.35">
      <c r="A6" s="14" t="s">
        <v>17</v>
      </c>
      <c r="B6" s="15" t="s">
        <v>227</v>
      </c>
      <c r="C6" s="15" t="s">
        <v>69</v>
      </c>
      <c r="D6" s="15" t="s">
        <v>228</v>
      </c>
      <c r="E6" s="15" t="s">
        <v>71</v>
      </c>
      <c r="F6" s="15" t="s">
        <v>229</v>
      </c>
      <c r="G6" s="15" t="s">
        <v>131</v>
      </c>
      <c r="H6" s="15" t="s">
        <v>71</v>
      </c>
      <c r="I6" s="15" t="s">
        <v>230</v>
      </c>
      <c r="J6" s="15" t="s">
        <v>231</v>
      </c>
      <c r="K6" s="15" t="s">
        <v>232</v>
      </c>
      <c r="L6" s="15" t="s">
        <v>31</v>
      </c>
      <c r="M6" s="15" t="s">
        <v>91</v>
      </c>
      <c r="N6" s="15" t="s">
        <v>233</v>
      </c>
      <c r="O6" s="15" t="s">
        <v>49</v>
      </c>
      <c r="P6" s="15" t="s">
        <v>87</v>
      </c>
      <c r="Q6" s="15" t="s">
        <v>49</v>
      </c>
      <c r="R6" s="15" t="s">
        <v>166</v>
      </c>
      <c r="S6" s="15" t="s">
        <v>104</v>
      </c>
      <c r="T6" s="15" t="s">
        <v>37</v>
      </c>
      <c r="U6" s="15" t="s">
        <v>104</v>
      </c>
      <c r="V6" s="15" t="s">
        <v>33</v>
      </c>
      <c r="W6" s="15" t="s">
        <v>103</v>
      </c>
      <c r="X6" s="15" t="s">
        <v>218</v>
      </c>
      <c r="Y6" s="15" t="s">
        <v>40</v>
      </c>
      <c r="Z6" s="15" t="s">
        <v>143</v>
      </c>
      <c r="AA6" s="15" t="s">
        <v>198</v>
      </c>
      <c r="AB6" s="15" t="s">
        <v>74</v>
      </c>
      <c r="AC6" s="15" t="s">
        <v>234</v>
      </c>
      <c r="AD6" s="15" t="s">
        <v>101</v>
      </c>
      <c r="AE6" s="15" t="s">
        <v>235</v>
      </c>
      <c r="AF6" s="15" t="s">
        <v>96</v>
      </c>
      <c r="AG6" s="15" t="s">
        <v>236</v>
      </c>
    </row>
    <row r="7" spans="1:33" ht="19.95" customHeight="1" x14ac:dyDescent="0.35">
      <c r="A7" s="16" t="s">
        <v>51</v>
      </c>
      <c r="B7" s="17" t="s">
        <v>237</v>
      </c>
      <c r="C7" s="17" t="s">
        <v>238</v>
      </c>
      <c r="D7" s="17" t="s">
        <v>239</v>
      </c>
      <c r="E7" s="17" t="s">
        <v>240</v>
      </c>
      <c r="F7" s="17" t="s">
        <v>241</v>
      </c>
      <c r="G7" s="17" t="s">
        <v>230</v>
      </c>
      <c r="H7" s="17" t="s">
        <v>242</v>
      </c>
      <c r="I7" s="17" t="s">
        <v>243</v>
      </c>
      <c r="J7" s="17" t="s">
        <v>244</v>
      </c>
      <c r="K7" s="17" t="s">
        <v>238</v>
      </c>
      <c r="L7" s="17" t="s">
        <v>230</v>
      </c>
      <c r="M7" s="17" t="s">
        <v>245</v>
      </c>
      <c r="N7" s="17" t="s">
        <v>35</v>
      </c>
      <c r="O7" s="17" t="s">
        <v>246</v>
      </c>
      <c r="P7" s="17" t="s">
        <v>247</v>
      </c>
      <c r="Q7" s="17" t="s">
        <v>204</v>
      </c>
      <c r="R7" s="17" t="s">
        <v>248</v>
      </c>
      <c r="S7" s="17" t="s">
        <v>198</v>
      </c>
      <c r="T7" s="17" t="s">
        <v>249</v>
      </c>
      <c r="U7" s="17" t="s">
        <v>105</v>
      </c>
      <c r="V7" s="17" t="s">
        <v>242</v>
      </c>
      <c r="W7" s="17" t="s">
        <v>100</v>
      </c>
      <c r="X7" s="17" t="s">
        <v>162</v>
      </c>
      <c r="Y7" s="17" t="s">
        <v>101</v>
      </c>
      <c r="Z7" s="17" t="s">
        <v>104</v>
      </c>
      <c r="AA7" s="17" t="s">
        <v>164</v>
      </c>
      <c r="AB7" s="17" t="s">
        <v>162</v>
      </c>
      <c r="AC7" s="17" t="s">
        <v>250</v>
      </c>
      <c r="AD7" s="17" t="s">
        <v>205</v>
      </c>
      <c r="AE7" s="17" t="s">
        <v>187</v>
      </c>
      <c r="AF7" s="17" t="s">
        <v>198</v>
      </c>
      <c r="AG7" s="17" t="s">
        <v>251</v>
      </c>
    </row>
    <row r="8" spans="1:33" ht="19.95" customHeight="1" x14ac:dyDescent="0.35">
      <c r="A8" s="14" t="s">
        <v>252</v>
      </c>
      <c r="B8" s="15" t="s">
        <v>253</v>
      </c>
      <c r="C8" s="15" t="s">
        <v>254</v>
      </c>
      <c r="D8" s="15" t="s">
        <v>255</v>
      </c>
      <c r="E8" s="15" t="s">
        <v>204</v>
      </c>
      <c r="F8" s="15" t="s">
        <v>95</v>
      </c>
      <c r="G8" s="15" t="s">
        <v>138</v>
      </c>
      <c r="H8" s="15" t="s">
        <v>235</v>
      </c>
      <c r="I8" s="15" t="s">
        <v>135</v>
      </c>
      <c r="J8" s="15" t="s">
        <v>196</v>
      </c>
      <c r="K8" s="15" t="s">
        <v>256</v>
      </c>
      <c r="L8" s="15" t="s">
        <v>257</v>
      </c>
      <c r="M8" s="15" t="s">
        <v>97</v>
      </c>
      <c r="N8" s="15" t="s">
        <v>89</v>
      </c>
      <c r="O8" s="15" t="s">
        <v>91</v>
      </c>
      <c r="P8" s="15" t="s">
        <v>178</v>
      </c>
      <c r="Q8" s="15" t="s">
        <v>40</v>
      </c>
      <c r="R8" s="15" t="s">
        <v>132</v>
      </c>
      <c r="S8" s="15" t="s">
        <v>100</v>
      </c>
      <c r="T8" s="15" t="s">
        <v>190</v>
      </c>
      <c r="U8" s="15" t="s">
        <v>105</v>
      </c>
      <c r="V8" s="15" t="s">
        <v>138</v>
      </c>
      <c r="W8" s="15" t="s">
        <v>100</v>
      </c>
      <c r="X8" s="15" t="s">
        <v>210</v>
      </c>
      <c r="Y8" s="15" t="s">
        <v>143</v>
      </c>
      <c r="Z8" s="15" t="s">
        <v>104</v>
      </c>
      <c r="AA8" s="15" t="s">
        <v>100</v>
      </c>
      <c r="AB8" s="15" t="s">
        <v>198</v>
      </c>
      <c r="AC8" s="15" t="s">
        <v>44</v>
      </c>
      <c r="AD8" s="15" t="s">
        <v>104</v>
      </c>
      <c r="AE8" s="15" t="s">
        <v>41</v>
      </c>
      <c r="AF8" s="15" t="s">
        <v>103</v>
      </c>
      <c r="AG8" s="15" t="s">
        <v>55</v>
      </c>
    </row>
    <row r="9" spans="1:33" ht="19.95" customHeight="1" x14ac:dyDescent="0.35">
      <c r="A9" s="16" t="s">
        <v>258</v>
      </c>
      <c r="B9" s="17" t="s">
        <v>259</v>
      </c>
      <c r="C9" s="17" t="s">
        <v>260</v>
      </c>
      <c r="D9" s="17" t="s">
        <v>193</v>
      </c>
      <c r="E9" s="17" t="s">
        <v>259</v>
      </c>
      <c r="F9" s="17" t="s">
        <v>261</v>
      </c>
      <c r="G9" s="17" t="s">
        <v>262</v>
      </c>
      <c r="H9" s="17" t="s">
        <v>263</v>
      </c>
      <c r="I9" s="17" t="s">
        <v>264</v>
      </c>
      <c r="J9" s="17" t="s">
        <v>265</v>
      </c>
      <c r="K9" s="17" t="s">
        <v>266</v>
      </c>
      <c r="L9" s="17" t="s">
        <v>267</v>
      </c>
      <c r="M9" s="17" t="s">
        <v>267</v>
      </c>
      <c r="N9" s="17" t="s">
        <v>268</v>
      </c>
      <c r="O9" s="17" t="s">
        <v>269</v>
      </c>
      <c r="P9" s="17" t="s">
        <v>261</v>
      </c>
      <c r="Q9" s="17" t="s">
        <v>270</v>
      </c>
      <c r="R9" s="17" t="s">
        <v>271</v>
      </c>
      <c r="S9" s="17" t="s">
        <v>124</v>
      </c>
      <c r="T9" s="17" t="s">
        <v>193</v>
      </c>
      <c r="U9" s="17" t="s">
        <v>272</v>
      </c>
      <c r="V9" s="17" t="s">
        <v>273</v>
      </c>
      <c r="W9" s="17" t="s">
        <v>123</v>
      </c>
      <c r="X9" s="17" t="s">
        <v>274</v>
      </c>
      <c r="Y9" s="17" t="s">
        <v>112</v>
      </c>
      <c r="Z9" s="17" t="s">
        <v>275</v>
      </c>
      <c r="AA9" s="17" t="s">
        <v>125</v>
      </c>
      <c r="AB9" s="17" t="s">
        <v>276</v>
      </c>
      <c r="AC9" s="17" t="s">
        <v>259</v>
      </c>
      <c r="AD9" s="17" t="s">
        <v>116</v>
      </c>
      <c r="AE9" s="17" t="s">
        <v>271</v>
      </c>
      <c r="AF9" s="17" t="s">
        <v>111</v>
      </c>
      <c r="AG9" s="17" t="s">
        <v>128</v>
      </c>
    </row>
    <row r="10" spans="1:33" ht="19.95" customHeight="1" x14ac:dyDescent="0.35">
      <c r="A10" s="14" t="s">
        <v>277</v>
      </c>
      <c r="B10" s="15" t="s">
        <v>278</v>
      </c>
      <c r="C10" s="15" t="s">
        <v>133</v>
      </c>
      <c r="D10" s="15" t="s">
        <v>190</v>
      </c>
      <c r="E10" s="15" t="s">
        <v>279</v>
      </c>
      <c r="F10" s="15" t="s">
        <v>96</v>
      </c>
      <c r="G10" s="15" t="s">
        <v>158</v>
      </c>
      <c r="H10" s="15" t="s">
        <v>134</v>
      </c>
      <c r="I10" s="15" t="s">
        <v>101</v>
      </c>
      <c r="J10" s="15" t="s">
        <v>160</v>
      </c>
      <c r="K10" s="15" t="s">
        <v>138</v>
      </c>
      <c r="L10" s="15" t="s">
        <v>39</v>
      </c>
      <c r="M10" s="15" t="s">
        <v>198</v>
      </c>
      <c r="N10" s="15" t="s">
        <v>45</v>
      </c>
      <c r="O10" s="15" t="s">
        <v>74</v>
      </c>
      <c r="P10" s="15" t="s">
        <v>91</v>
      </c>
      <c r="Q10" s="15" t="s">
        <v>140</v>
      </c>
      <c r="R10" s="15" t="s">
        <v>246</v>
      </c>
      <c r="S10" s="15" t="s">
        <v>198</v>
      </c>
      <c r="T10" s="15" t="s">
        <v>108</v>
      </c>
      <c r="U10" s="15" t="s">
        <v>100</v>
      </c>
      <c r="V10" s="15" t="s">
        <v>162</v>
      </c>
      <c r="W10" s="15" t="s">
        <v>100</v>
      </c>
      <c r="X10" s="15" t="s">
        <v>143</v>
      </c>
      <c r="Y10" s="15" t="s">
        <v>105</v>
      </c>
      <c r="Z10" s="15" t="s">
        <v>100</v>
      </c>
      <c r="AA10" s="15" t="s">
        <v>198</v>
      </c>
      <c r="AB10" s="15" t="s">
        <v>105</v>
      </c>
      <c r="AC10" s="15" t="s">
        <v>280</v>
      </c>
      <c r="AD10" s="15" t="s">
        <v>102</v>
      </c>
      <c r="AE10" s="15" t="s">
        <v>83</v>
      </c>
      <c r="AF10" s="15" t="s">
        <v>104</v>
      </c>
      <c r="AG10" s="15" t="s">
        <v>243</v>
      </c>
    </row>
    <row r="11" spans="1:33" ht="19.95" customHeight="1" x14ac:dyDescent="0.35">
      <c r="A11" s="16" t="s">
        <v>281</v>
      </c>
      <c r="B11" s="17" t="s">
        <v>111</v>
      </c>
      <c r="C11" s="17" t="s">
        <v>120</v>
      </c>
      <c r="D11" s="17" t="s">
        <v>115</v>
      </c>
      <c r="E11" s="17" t="s">
        <v>282</v>
      </c>
      <c r="F11" s="17" t="s">
        <v>111</v>
      </c>
      <c r="G11" s="17" t="s">
        <v>115</v>
      </c>
      <c r="H11" s="17" t="s">
        <v>282</v>
      </c>
      <c r="I11" s="17" t="s">
        <v>171</v>
      </c>
      <c r="J11" s="17" t="s">
        <v>282</v>
      </c>
      <c r="K11" s="17" t="s">
        <v>148</v>
      </c>
      <c r="L11" s="17" t="s">
        <v>147</v>
      </c>
      <c r="M11" s="17" t="s">
        <v>124</v>
      </c>
      <c r="N11" s="17" t="s">
        <v>283</v>
      </c>
      <c r="O11" s="17" t="s">
        <v>113</v>
      </c>
      <c r="P11" s="17" t="s">
        <v>284</v>
      </c>
      <c r="Q11" s="17" t="s">
        <v>285</v>
      </c>
      <c r="R11" s="17" t="s">
        <v>115</v>
      </c>
      <c r="S11" s="17" t="s">
        <v>286</v>
      </c>
      <c r="T11" s="17" t="s">
        <v>270</v>
      </c>
      <c r="U11" s="17" t="s">
        <v>114</v>
      </c>
      <c r="V11" s="17" t="s">
        <v>146</v>
      </c>
      <c r="W11" s="17" t="s">
        <v>287</v>
      </c>
      <c r="X11" s="17" t="s">
        <v>112</v>
      </c>
      <c r="Y11" s="17" t="s">
        <v>117</v>
      </c>
      <c r="Z11" s="17" t="s">
        <v>151</v>
      </c>
      <c r="AA11" s="17" t="s">
        <v>288</v>
      </c>
      <c r="AB11" s="17" t="s">
        <v>116</v>
      </c>
      <c r="AC11" s="17" t="s">
        <v>115</v>
      </c>
      <c r="AD11" s="17" t="s">
        <v>289</v>
      </c>
      <c r="AE11" s="17" t="s">
        <v>155</v>
      </c>
      <c r="AF11" s="17" t="s">
        <v>128</v>
      </c>
      <c r="AG11" s="17" t="s">
        <v>176</v>
      </c>
    </row>
    <row r="12" spans="1:33" ht="19.95" customHeight="1" x14ac:dyDescent="0.35">
      <c r="A12" s="14" t="s">
        <v>290</v>
      </c>
      <c r="B12" s="15" t="s">
        <v>291</v>
      </c>
      <c r="C12" s="15" t="s">
        <v>204</v>
      </c>
      <c r="D12" s="15" t="s">
        <v>38</v>
      </c>
      <c r="E12" s="15" t="s">
        <v>198</v>
      </c>
      <c r="F12" s="15" t="s">
        <v>189</v>
      </c>
      <c r="G12" s="15" t="s">
        <v>75</v>
      </c>
      <c r="H12" s="15" t="s">
        <v>162</v>
      </c>
      <c r="I12" s="15" t="s">
        <v>40</v>
      </c>
      <c r="J12" s="15" t="s">
        <v>188</v>
      </c>
      <c r="K12" s="15" t="s">
        <v>97</v>
      </c>
      <c r="L12" s="15" t="s">
        <v>218</v>
      </c>
      <c r="M12" s="15" t="s">
        <v>205</v>
      </c>
      <c r="N12" s="15" t="s">
        <v>188</v>
      </c>
      <c r="O12" s="15" t="s">
        <v>102</v>
      </c>
      <c r="P12" s="15" t="s">
        <v>167</v>
      </c>
      <c r="Q12" s="15" t="s">
        <v>162</v>
      </c>
      <c r="R12" s="15" t="s">
        <v>292</v>
      </c>
      <c r="S12" s="15" t="s">
        <v>100</v>
      </c>
      <c r="T12" s="15" t="s">
        <v>101</v>
      </c>
      <c r="U12" s="15" t="s">
        <v>100</v>
      </c>
      <c r="V12" s="15" t="s">
        <v>159</v>
      </c>
      <c r="W12" s="15" t="s">
        <v>100</v>
      </c>
      <c r="X12" s="15" t="s">
        <v>100</v>
      </c>
      <c r="Y12" s="15" t="s">
        <v>164</v>
      </c>
      <c r="Z12" s="15" t="s">
        <v>100</v>
      </c>
      <c r="AA12" s="15" t="s">
        <v>103</v>
      </c>
      <c r="AB12" s="15" t="s">
        <v>164</v>
      </c>
      <c r="AC12" s="15" t="s">
        <v>293</v>
      </c>
      <c r="AD12" s="15" t="s">
        <v>206</v>
      </c>
      <c r="AE12" s="15" t="s">
        <v>143</v>
      </c>
      <c r="AF12" s="15" t="s">
        <v>103</v>
      </c>
      <c r="AG12" s="15" t="s">
        <v>180</v>
      </c>
    </row>
    <row r="13" spans="1:33" ht="19.95" customHeight="1" x14ac:dyDescent="0.35">
      <c r="A13" s="16" t="s">
        <v>294</v>
      </c>
      <c r="B13" s="17" t="s">
        <v>150</v>
      </c>
      <c r="C13" s="17" t="s">
        <v>110</v>
      </c>
      <c r="D13" s="17" t="s">
        <v>116</v>
      </c>
      <c r="E13" s="17" t="s">
        <v>125</v>
      </c>
      <c r="F13" s="17" t="s">
        <v>111</v>
      </c>
      <c r="G13" s="17" t="s">
        <v>283</v>
      </c>
      <c r="H13" s="17" t="s">
        <v>116</v>
      </c>
      <c r="I13" s="17" t="s">
        <v>116</v>
      </c>
      <c r="J13" s="17" t="s">
        <v>117</v>
      </c>
      <c r="K13" s="17" t="s">
        <v>115</v>
      </c>
      <c r="L13" s="17" t="s">
        <v>151</v>
      </c>
      <c r="M13" s="17" t="s">
        <v>110</v>
      </c>
      <c r="N13" s="17" t="s">
        <v>117</v>
      </c>
      <c r="O13" s="17" t="s">
        <v>170</v>
      </c>
      <c r="P13" s="17" t="s">
        <v>150</v>
      </c>
      <c r="Q13" s="17" t="s">
        <v>120</v>
      </c>
      <c r="R13" s="17" t="s">
        <v>113</v>
      </c>
      <c r="S13" s="17" t="s">
        <v>125</v>
      </c>
      <c r="T13" s="17" t="s">
        <v>149</v>
      </c>
      <c r="U13" s="17" t="s">
        <v>123</v>
      </c>
      <c r="V13" s="17" t="s">
        <v>112</v>
      </c>
      <c r="W13" s="17" t="s">
        <v>123</v>
      </c>
      <c r="X13" s="17" t="s">
        <v>174</v>
      </c>
      <c r="Y13" s="17" t="s">
        <v>271</v>
      </c>
      <c r="Z13" s="17" t="s">
        <v>123</v>
      </c>
      <c r="AA13" s="17" t="s">
        <v>149</v>
      </c>
      <c r="AB13" s="17" t="s">
        <v>262</v>
      </c>
      <c r="AC13" s="17" t="s">
        <v>150</v>
      </c>
      <c r="AD13" s="17" t="s">
        <v>295</v>
      </c>
      <c r="AE13" s="17" t="s">
        <v>149</v>
      </c>
      <c r="AF13" s="17" t="s">
        <v>129</v>
      </c>
      <c r="AG13" s="17" t="s">
        <v>150</v>
      </c>
    </row>
    <row r="14" spans="1:33" ht="19.95" customHeight="1" x14ac:dyDescent="0.35">
      <c r="A14" s="14" t="s">
        <v>15</v>
      </c>
      <c r="B14" s="15" t="s">
        <v>164</v>
      </c>
      <c r="C14" s="15" t="s">
        <v>100</v>
      </c>
      <c r="D14" s="15" t="s">
        <v>164</v>
      </c>
      <c r="E14" s="15" t="s">
        <v>198</v>
      </c>
      <c r="F14" s="15" t="s">
        <v>103</v>
      </c>
      <c r="G14" s="15" t="s">
        <v>100</v>
      </c>
      <c r="H14" s="15" t="s">
        <v>100</v>
      </c>
      <c r="I14" s="15" t="s">
        <v>100</v>
      </c>
      <c r="J14" s="15" t="s">
        <v>105</v>
      </c>
      <c r="K14" s="15" t="s">
        <v>143</v>
      </c>
      <c r="L14" s="15" t="s">
        <v>100</v>
      </c>
      <c r="M14" s="15" t="s">
        <v>100</v>
      </c>
      <c r="N14" s="15" t="s">
        <v>105</v>
      </c>
      <c r="O14" s="15" t="s">
        <v>100</v>
      </c>
      <c r="P14" s="15" t="s">
        <v>104</v>
      </c>
      <c r="Q14" s="15" t="s">
        <v>103</v>
      </c>
      <c r="R14" s="15" t="s">
        <v>143</v>
      </c>
      <c r="S14" s="15" t="s">
        <v>100</v>
      </c>
      <c r="T14" s="15" t="s">
        <v>100</v>
      </c>
      <c r="U14" s="15" t="s">
        <v>100</v>
      </c>
      <c r="V14" s="15" t="s">
        <v>103</v>
      </c>
      <c r="W14" s="15" t="s">
        <v>100</v>
      </c>
      <c r="X14" s="15" t="s">
        <v>100</v>
      </c>
      <c r="Y14" s="15" t="s">
        <v>100</v>
      </c>
      <c r="Z14" s="15" t="s">
        <v>100</v>
      </c>
      <c r="AA14" s="15" t="s">
        <v>100</v>
      </c>
      <c r="AB14" s="15" t="s">
        <v>100</v>
      </c>
      <c r="AC14" s="15" t="s">
        <v>164</v>
      </c>
      <c r="AD14" s="15" t="s">
        <v>100</v>
      </c>
      <c r="AE14" s="15" t="s">
        <v>100</v>
      </c>
      <c r="AF14" s="15" t="s">
        <v>100</v>
      </c>
      <c r="AG14" s="15" t="s">
        <v>164</v>
      </c>
    </row>
    <row r="15" spans="1:33" ht="19.95" customHeight="1" x14ac:dyDescent="0.35">
      <c r="A15" s="16" t="s">
        <v>225</v>
      </c>
      <c r="B15" s="17" t="s">
        <v>175</v>
      </c>
      <c r="C15" s="17" t="s">
        <v>123</v>
      </c>
      <c r="D15" s="17" t="s">
        <v>174</v>
      </c>
      <c r="E15" s="17" t="s">
        <v>125</v>
      </c>
      <c r="F15" s="17" t="s">
        <v>175</v>
      </c>
      <c r="G15" s="17" t="s">
        <v>123</v>
      </c>
      <c r="H15" s="17" t="s">
        <v>123</v>
      </c>
      <c r="I15" s="17" t="s">
        <v>123</v>
      </c>
      <c r="J15" s="17" t="s">
        <v>175</v>
      </c>
      <c r="K15" s="17" t="s">
        <v>174</v>
      </c>
      <c r="L15" s="17" t="s">
        <v>123</v>
      </c>
      <c r="M15" s="17" t="s">
        <v>123</v>
      </c>
      <c r="N15" s="17" t="s">
        <v>175</v>
      </c>
      <c r="O15" s="17" t="s">
        <v>123</v>
      </c>
      <c r="P15" s="17" t="s">
        <v>127</v>
      </c>
      <c r="Q15" s="17" t="s">
        <v>175</v>
      </c>
      <c r="R15" s="17" t="s">
        <v>174</v>
      </c>
      <c r="S15" s="17" t="s">
        <v>123</v>
      </c>
      <c r="T15" s="17" t="s">
        <v>123</v>
      </c>
      <c r="U15" s="17" t="s">
        <v>123</v>
      </c>
      <c r="V15" s="17" t="s">
        <v>174</v>
      </c>
      <c r="W15" s="17" t="s">
        <v>123</v>
      </c>
      <c r="X15" s="17" t="s">
        <v>123</v>
      </c>
      <c r="Y15" s="17" t="s">
        <v>174</v>
      </c>
      <c r="Z15" s="17" t="s">
        <v>123</v>
      </c>
      <c r="AA15" s="17" t="s">
        <v>123</v>
      </c>
      <c r="AB15" s="17" t="s">
        <v>123</v>
      </c>
      <c r="AC15" s="17" t="s">
        <v>175</v>
      </c>
      <c r="AD15" s="17" t="s">
        <v>123</v>
      </c>
      <c r="AE15" s="17" t="s">
        <v>123</v>
      </c>
      <c r="AF15" s="17" t="s">
        <v>123</v>
      </c>
      <c r="AG15" s="17" t="s">
        <v>175</v>
      </c>
    </row>
    <row r="16" spans="1:33" x14ac:dyDescent="0.3">
      <c r="B16" s="3">
        <f>((B9)+(B11)+(B13)+(B15))</f>
        <v>1</v>
      </c>
    </row>
  </sheetData>
  <sheetProtection algorithmName="SHA-512" hashValue="IBjNmOlyX5jGo1vhvoyD37Rx+RRbSco6UrnL4HAy0GEYXRfsOuhil2b8zgUyLp4ixEmhmlDa9UZbLNUFVU+JmA==" saltValue="4Au2caB/6aoel+/GfaFmCA==" spinCount="100000" sheet="1" objects="1" scenarios="1"/>
  <mergeCells count="9">
    <mergeCell ref="AD4:AG4"/>
    <mergeCell ref="A3:D3"/>
    <mergeCell ref="M4:Q4"/>
    <mergeCell ref="R4:Y4"/>
    <mergeCell ref="B2:F2"/>
    <mergeCell ref="C4:D4"/>
    <mergeCell ref="E4:I4"/>
    <mergeCell ref="J4:L4"/>
    <mergeCell ref="Z4:AC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AG16"/>
  <sheetViews>
    <sheetView showGridLines="0" workbookViewId="0"/>
  </sheetViews>
  <sheetFormatPr defaultColWidth="10.88671875" defaultRowHeight="14.4" x14ac:dyDescent="0.3"/>
  <cols>
    <col min="1" max="1" width="110.33203125" customWidth="1"/>
    <col min="2" max="33" width="20.77734375" customWidth="1"/>
  </cols>
  <sheetData>
    <row r="1" spans="1:33" ht="21" x14ac:dyDescent="0.4">
      <c r="A1" s="4" t="str">
        <f>HYPERLINK("#Contents!A1","Return to Contents")</f>
        <v>Return to Contents</v>
      </c>
    </row>
    <row r="2" spans="1:33" ht="64.8" customHeight="1" x14ac:dyDescent="0.4">
      <c r="B2" s="90" t="s">
        <v>675</v>
      </c>
      <c r="C2" s="90"/>
      <c r="D2" s="90"/>
      <c r="E2" s="90"/>
      <c r="F2" s="90"/>
      <c r="G2" s="5"/>
      <c r="H2" s="5"/>
      <c r="I2" s="5"/>
      <c r="J2" s="5"/>
      <c r="K2" s="5"/>
      <c r="L2" s="5"/>
      <c r="M2" s="5"/>
      <c r="N2" s="6"/>
      <c r="O2" s="6"/>
    </row>
    <row r="3" spans="1:33" ht="104.4" customHeight="1" x14ac:dyDescent="0.4">
      <c r="A3" s="89" t="s">
        <v>681</v>
      </c>
      <c r="B3" s="89"/>
      <c r="C3" s="89"/>
      <c r="D3" s="7"/>
      <c r="E3" s="7"/>
      <c r="F3" s="7"/>
      <c r="G3" s="7"/>
      <c r="H3" s="7"/>
      <c r="I3" s="7"/>
      <c r="J3" s="7"/>
      <c r="K3" s="7"/>
      <c r="L3" s="7"/>
      <c r="M3" s="7"/>
      <c r="N3" s="7"/>
      <c r="O3" s="7"/>
      <c r="P3" s="7"/>
      <c r="Q3" s="7"/>
      <c r="R3" s="7"/>
      <c r="S3" s="7"/>
      <c r="T3" s="7"/>
      <c r="U3" s="7"/>
      <c r="V3" s="7"/>
      <c r="W3" s="7"/>
      <c r="X3" s="7"/>
      <c r="Y3" s="7"/>
      <c r="Z3" s="7"/>
      <c r="AA3" s="7"/>
      <c r="AB3" s="7"/>
      <c r="AC3" s="8"/>
      <c r="AD3" s="8"/>
      <c r="AF3" s="7"/>
    </row>
    <row r="4" spans="1:33" ht="18" customHeight="1" x14ac:dyDescent="0.3">
      <c r="A4" s="1"/>
      <c r="B4" s="43"/>
      <c r="C4" s="87" t="s">
        <v>226</v>
      </c>
      <c r="D4" s="88"/>
      <c r="E4" s="86" t="s">
        <v>628</v>
      </c>
      <c r="F4" s="86"/>
      <c r="G4" s="86"/>
      <c r="H4" s="86"/>
      <c r="I4" s="86"/>
      <c r="J4" s="87" t="s">
        <v>629</v>
      </c>
      <c r="K4" s="86"/>
      <c r="L4" s="88"/>
      <c r="M4" s="86" t="s">
        <v>630</v>
      </c>
      <c r="N4" s="86"/>
      <c r="O4" s="86"/>
      <c r="P4" s="86"/>
      <c r="Q4" s="86"/>
      <c r="R4" s="83" t="s">
        <v>631</v>
      </c>
      <c r="S4" s="84"/>
      <c r="T4" s="84"/>
      <c r="U4" s="84"/>
      <c r="V4" s="84"/>
      <c r="W4" s="84"/>
      <c r="X4" s="84"/>
      <c r="Y4" s="84"/>
      <c r="Z4" s="86" t="s">
        <v>632</v>
      </c>
      <c r="AA4" s="86"/>
      <c r="AB4" s="86"/>
      <c r="AC4" s="88"/>
      <c r="AD4" s="87" t="s">
        <v>633</v>
      </c>
      <c r="AE4" s="86"/>
      <c r="AF4" s="86"/>
      <c r="AG4" s="88"/>
    </row>
    <row r="5" spans="1:33" ht="99.6" customHeight="1" x14ac:dyDescent="0.3">
      <c r="A5" s="9" t="s">
        <v>654</v>
      </c>
      <c r="B5" s="46" t="s">
        <v>655</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2" t="s">
        <v>5</v>
      </c>
      <c r="S5" s="2" t="s">
        <v>6</v>
      </c>
      <c r="T5" s="2" t="s">
        <v>7</v>
      </c>
      <c r="U5" s="2" t="s">
        <v>8</v>
      </c>
      <c r="V5" s="2" t="s">
        <v>9</v>
      </c>
      <c r="W5" s="2" t="s">
        <v>10</v>
      </c>
      <c r="X5" s="2" t="s">
        <v>647</v>
      </c>
      <c r="Y5" s="11" t="s">
        <v>648</v>
      </c>
      <c r="Z5" s="2" t="s">
        <v>649</v>
      </c>
      <c r="AA5" s="2" t="s">
        <v>650</v>
      </c>
      <c r="AB5" s="2" t="s">
        <v>651</v>
      </c>
      <c r="AC5" s="2" t="s">
        <v>652</v>
      </c>
      <c r="AD5" s="10" t="s">
        <v>13</v>
      </c>
      <c r="AE5" s="13" t="s">
        <v>14</v>
      </c>
      <c r="AF5" s="2" t="s">
        <v>653</v>
      </c>
      <c r="AG5" s="11" t="s">
        <v>16</v>
      </c>
    </row>
    <row r="6" spans="1:33" ht="19.95" customHeight="1" x14ac:dyDescent="0.35">
      <c r="A6" s="14" t="s">
        <v>17</v>
      </c>
      <c r="B6" s="15" t="s">
        <v>227</v>
      </c>
      <c r="C6" s="15" t="s">
        <v>69</v>
      </c>
      <c r="D6" s="15" t="s">
        <v>228</v>
      </c>
      <c r="E6" s="15" t="s">
        <v>71</v>
      </c>
      <c r="F6" s="15" t="s">
        <v>229</v>
      </c>
      <c r="G6" s="15" t="s">
        <v>131</v>
      </c>
      <c r="H6" s="15" t="s">
        <v>71</v>
      </c>
      <c r="I6" s="15" t="s">
        <v>230</v>
      </c>
      <c r="J6" s="15" t="s">
        <v>231</v>
      </c>
      <c r="K6" s="15" t="s">
        <v>232</v>
      </c>
      <c r="L6" s="15" t="s">
        <v>31</v>
      </c>
      <c r="M6" s="15" t="s">
        <v>91</v>
      </c>
      <c r="N6" s="15" t="s">
        <v>233</v>
      </c>
      <c r="O6" s="15" t="s">
        <v>49</v>
      </c>
      <c r="P6" s="15" t="s">
        <v>87</v>
      </c>
      <c r="Q6" s="15" t="s">
        <v>49</v>
      </c>
      <c r="R6" s="15" t="s">
        <v>166</v>
      </c>
      <c r="S6" s="15" t="s">
        <v>104</v>
      </c>
      <c r="T6" s="15" t="s">
        <v>37</v>
      </c>
      <c r="U6" s="15" t="s">
        <v>104</v>
      </c>
      <c r="V6" s="15" t="s">
        <v>33</v>
      </c>
      <c r="W6" s="15" t="s">
        <v>103</v>
      </c>
      <c r="X6" s="15" t="s">
        <v>218</v>
      </c>
      <c r="Y6" s="15" t="s">
        <v>40</v>
      </c>
      <c r="Z6" s="15" t="s">
        <v>143</v>
      </c>
      <c r="AA6" s="15" t="s">
        <v>198</v>
      </c>
      <c r="AB6" s="15" t="s">
        <v>74</v>
      </c>
      <c r="AC6" s="15" t="s">
        <v>234</v>
      </c>
      <c r="AD6" s="15" t="s">
        <v>101</v>
      </c>
      <c r="AE6" s="15" t="s">
        <v>235</v>
      </c>
      <c r="AF6" s="15" t="s">
        <v>96</v>
      </c>
      <c r="AG6" s="15" t="s">
        <v>236</v>
      </c>
    </row>
    <row r="7" spans="1:33" ht="19.95" customHeight="1" x14ac:dyDescent="0.35">
      <c r="A7" s="16" t="s">
        <v>51</v>
      </c>
      <c r="B7" s="17" t="s">
        <v>296</v>
      </c>
      <c r="C7" s="17" t="s">
        <v>297</v>
      </c>
      <c r="D7" s="17" t="s">
        <v>239</v>
      </c>
      <c r="E7" s="17" t="s">
        <v>240</v>
      </c>
      <c r="F7" s="17" t="s">
        <v>298</v>
      </c>
      <c r="G7" s="17" t="s">
        <v>195</v>
      </c>
      <c r="H7" s="17" t="s">
        <v>299</v>
      </c>
      <c r="I7" s="17" t="s">
        <v>243</v>
      </c>
      <c r="J7" s="17" t="s">
        <v>300</v>
      </c>
      <c r="K7" s="17" t="s">
        <v>301</v>
      </c>
      <c r="L7" s="17" t="s">
        <v>94</v>
      </c>
      <c r="M7" s="17" t="s">
        <v>180</v>
      </c>
      <c r="N7" s="17" t="s">
        <v>35</v>
      </c>
      <c r="O7" s="17" t="s">
        <v>229</v>
      </c>
      <c r="P7" s="17" t="s">
        <v>249</v>
      </c>
      <c r="Q7" s="17" t="s">
        <v>138</v>
      </c>
      <c r="R7" s="17" t="s">
        <v>248</v>
      </c>
      <c r="S7" s="17" t="s">
        <v>198</v>
      </c>
      <c r="T7" s="17" t="s">
        <v>249</v>
      </c>
      <c r="U7" s="17" t="s">
        <v>105</v>
      </c>
      <c r="V7" s="17" t="s">
        <v>242</v>
      </c>
      <c r="W7" s="17" t="s">
        <v>100</v>
      </c>
      <c r="X7" s="17" t="s">
        <v>162</v>
      </c>
      <c r="Y7" s="17" t="s">
        <v>101</v>
      </c>
      <c r="Z7" s="17" t="s">
        <v>104</v>
      </c>
      <c r="AA7" s="17" t="s">
        <v>164</v>
      </c>
      <c r="AB7" s="17" t="s">
        <v>162</v>
      </c>
      <c r="AC7" s="17" t="s">
        <v>302</v>
      </c>
      <c r="AD7" s="17" t="s">
        <v>140</v>
      </c>
      <c r="AE7" s="17" t="s">
        <v>91</v>
      </c>
      <c r="AF7" s="17" t="s">
        <v>198</v>
      </c>
      <c r="AG7" s="17" t="s">
        <v>303</v>
      </c>
    </row>
    <row r="8" spans="1:33" ht="19.95" customHeight="1" x14ac:dyDescent="0.35">
      <c r="A8" s="14" t="s">
        <v>304</v>
      </c>
      <c r="B8" s="15" t="s">
        <v>48</v>
      </c>
      <c r="C8" s="15" t="s">
        <v>94</v>
      </c>
      <c r="D8" s="15" t="s">
        <v>70</v>
      </c>
      <c r="E8" s="15" t="s">
        <v>108</v>
      </c>
      <c r="F8" s="15" t="s">
        <v>138</v>
      </c>
      <c r="G8" s="15" t="s">
        <v>235</v>
      </c>
      <c r="H8" s="15" t="s">
        <v>235</v>
      </c>
      <c r="I8" s="15" t="s">
        <v>305</v>
      </c>
      <c r="J8" s="15" t="s">
        <v>98</v>
      </c>
      <c r="K8" s="15" t="s">
        <v>230</v>
      </c>
      <c r="L8" s="15" t="s">
        <v>306</v>
      </c>
      <c r="M8" s="15" t="s">
        <v>49</v>
      </c>
      <c r="N8" s="15" t="s">
        <v>298</v>
      </c>
      <c r="O8" s="15" t="s">
        <v>134</v>
      </c>
      <c r="P8" s="15" t="s">
        <v>42</v>
      </c>
      <c r="Q8" s="15" t="s">
        <v>73</v>
      </c>
      <c r="R8" s="15" t="s">
        <v>254</v>
      </c>
      <c r="S8" s="15" t="s">
        <v>198</v>
      </c>
      <c r="T8" s="15" t="s">
        <v>131</v>
      </c>
      <c r="U8" s="15" t="s">
        <v>105</v>
      </c>
      <c r="V8" s="15" t="s">
        <v>91</v>
      </c>
      <c r="W8" s="15" t="s">
        <v>100</v>
      </c>
      <c r="X8" s="15" t="s">
        <v>102</v>
      </c>
      <c r="Y8" s="15" t="s">
        <v>105</v>
      </c>
      <c r="Z8" s="15" t="s">
        <v>105</v>
      </c>
      <c r="AA8" s="15" t="s">
        <v>164</v>
      </c>
      <c r="AB8" s="15" t="s">
        <v>143</v>
      </c>
      <c r="AC8" s="15" t="s">
        <v>307</v>
      </c>
      <c r="AD8" s="15" t="s">
        <v>105</v>
      </c>
      <c r="AE8" s="15" t="s">
        <v>158</v>
      </c>
      <c r="AF8" s="15" t="s">
        <v>104</v>
      </c>
      <c r="AG8" s="15" t="s">
        <v>308</v>
      </c>
    </row>
    <row r="9" spans="1:33" ht="19.95" customHeight="1" x14ac:dyDescent="0.35">
      <c r="A9" s="16" t="s">
        <v>309</v>
      </c>
      <c r="B9" s="17" t="s">
        <v>268</v>
      </c>
      <c r="C9" s="17" t="s">
        <v>259</v>
      </c>
      <c r="D9" s="17" t="s">
        <v>263</v>
      </c>
      <c r="E9" s="17" t="s">
        <v>310</v>
      </c>
      <c r="F9" s="17" t="s">
        <v>126</v>
      </c>
      <c r="G9" s="17" t="s">
        <v>121</v>
      </c>
      <c r="H9" s="17" t="s">
        <v>263</v>
      </c>
      <c r="I9" s="17" t="s">
        <v>311</v>
      </c>
      <c r="J9" s="17" t="s">
        <v>295</v>
      </c>
      <c r="K9" s="17" t="s">
        <v>273</v>
      </c>
      <c r="L9" s="17" t="s">
        <v>193</v>
      </c>
      <c r="M9" s="17" t="s">
        <v>192</v>
      </c>
      <c r="N9" s="17" t="s">
        <v>263</v>
      </c>
      <c r="O9" s="17" t="s">
        <v>268</v>
      </c>
      <c r="P9" s="17" t="s">
        <v>263</v>
      </c>
      <c r="Q9" s="17" t="s">
        <v>312</v>
      </c>
      <c r="R9" s="17" t="s">
        <v>295</v>
      </c>
      <c r="S9" s="17" t="s">
        <v>313</v>
      </c>
      <c r="T9" s="17" t="s">
        <v>274</v>
      </c>
      <c r="U9" s="17" t="s">
        <v>272</v>
      </c>
      <c r="V9" s="17" t="s">
        <v>310</v>
      </c>
      <c r="W9" s="17" t="s">
        <v>287</v>
      </c>
      <c r="X9" s="17" t="s">
        <v>259</v>
      </c>
      <c r="Y9" s="17" t="s">
        <v>150</v>
      </c>
      <c r="Z9" s="17" t="s">
        <v>314</v>
      </c>
      <c r="AA9" s="17" t="s">
        <v>313</v>
      </c>
      <c r="AB9" s="17" t="s">
        <v>194</v>
      </c>
      <c r="AC9" s="17" t="s">
        <v>268</v>
      </c>
      <c r="AD9" s="17" t="s">
        <v>114</v>
      </c>
      <c r="AE9" s="17" t="s">
        <v>315</v>
      </c>
      <c r="AF9" s="17" t="s">
        <v>266</v>
      </c>
      <c r="AG9" s="17" t="s">
        <v>268</v>
      </c>
    </row>
    <row r="10" spans="1:33" ht="19.95" customHeight="1" x14ac:dyDescent="0.35">
      <c r="A10" s="14" t="s">
        <v>316</v>
      </c>
      <c r="B10" s="15" t="s">
        <v>256</v>
      </c>
      <c r="C10" s="15" t="s">
        <v>95</v>
      </c>
      <c r="D10" s="15" t="s">
        <v>305</v>
      </c>
      <c r="E10" s="15" t="s">
        <v>158</v>
      </c>
      <c r="F10" s="15" t="s">
        <v>101</v>
      </c>
      <c r="G10" s="15" t="s">
        <v>167</v>
      </c>
      <c r="H10" s="15" t="s">
        <v>40</v>
      </c>
      <c r="I10" s="15" t="s">
        <v>140</v>
      </c>
      <c r="J10" s="15" t="s">
        <v>38</v>
      </c>
      <c r="K10" s="15" t="s">
        <v>137</v>
      </c>
      <c r="L10" s="15" t="s">
        <v>167</v>
      </c>
      <c r="M10" s="15" t="s">
        <v>102</v>
      </c>
      <c r="N10" s="15" t="s">
        <v>279</v>
      </c>
      <c r="O10" s="15" t="s">
        <v>101</v>
      </c>
      <c r="P10" s="15" t="s">
        <v>134</v>
      </c>
      <c r="Q10" s="15" t="s">
        <v>40</v>
      </c>
      <c r="R10" s="15" t="s">
        <v>305</v>
      </c>
      <c r="S10" s="15" t="s">
        <v>100</v>
      </c>
      <c r="T10" s="15" t="s">
        <v>218</v>
      </c>
      <c r="U10" s="15" t="s">
        <v>100</v>
      </c>
      <c r="V10" s="15" t="s">
        <v>40</v>
      </c>
      <c r="W10" s="15" t="s">
        <v>100</v>
      </c>
      <c r="X10" s="15" t="s">
        <v>198</v>
      </c>
      <c r="Y10" s="15" t="s">
        <v>104</v>
      </c>
      <c r="Z10" s="15" t="s">
        <v>100</v>
      </c>
      <c r="AA10" s="15" t="s">
        <v>100</v>
      </c>
      <c r="AB10" s="15" t="s">
        <v>104</v>
      </c>
      <c r="AC10" s="15" t="s">
        <v>317</v>
      </c>
      <c r="AD10" s="15" t="s">
        <v>103</v>
      </c>
      <c r="AE10" s="15" t="s">
        <v>198</v>
      </c>
      <c r="AF10" s="15" t="s">
        <v>103</v>
      </c>
      <c r="AG10" s="15" t="s">
        <v>240</v>
      </c>
    </row>
    <row r="11" spans="1:33" ht="19.95" customHeight="1" x14ac:dyDescent="0.35">
      <c r="A11" s="16" t="s">
        <v>318</v>
      </c>
      <c r="B11" s="17" t="s">
        <v>185</v>
      </c>
      <c r="C11" s="17" t="s">
        <v>117</v>
      </c>
      <c r="D11" s="17" t="s">
        <v>110</v>
      </c>
      <c r="E11" s="17" t="s">
        <v>119</v>
      </c>
      <c r="F11" s="17" t="s">
        <v>116</v>
      </c>
      <c r="G11" s="17" t="s">
        <v>185</v>
      </c>
      <c r="H11" s="17" t="s">
        <v>150</v>
      </c>
      <c r="I11" s="17" t="s">
        <v>129</v>
      </c>
      <c r="J11" s="17" t="s">
        <v>115</v>
      </c>
      <c r="K11" s="17" t="s">
        <v>117</v>
      </c>
      <c r="L11" s="17" t="s">
        <v>185</v>
      </c>
      <c r="M11" s="17" t="s">
        <v>151</v>
      </c>
      <c r="N11" s="17" t="s">
        <v>185</v>
      </c>
      <c r="O11" s="17" t="s">
        <v>113</v>
      </c>
      <c r="P11" s="17" t="s">
        <v>176</v>
      </c>
      <c r="Q11" s="17" t="s">
        <v>284</v>
      </c>
      <c r="R11" s="17" t="s">
        <v>112</v>
      </c>
      <c r="S11" s="17" t="s">
        <v>123</v>
      </c>
      <c r="T11" s="17" t="s">
        <v>130</v>
      </c>
      <c r="U11" s="17" t="s">
        <v>123</v>
      </c>
      <c r="V11" s="17" t="s">
        <v>129</v>
      </c>
      <c r="W11" s="17" t="s">
        <v>123</v>
      </c>
      <c r="X11" s="17" t="s">
        <v>285</v>
      </c>
      <c r="Y11" s="17" t="s">
        <v>111</v>
      </c>
      <c r="Z11" s="17" t="s">
        <v>123</v>
      </c>
      <c r="AA11" s="17" t="s">
        <v>123</v>
      </c>
      <c r="AB11" s="17" t="s">
        <v>115</v>
      </c>
      <c r="AC11" s="17" t="s">
        <v>185</v>
      </c>
      <c r="AD11" s="17" t="s">
        <v>118</v>
      </c>
      <c r="AE11" s="17" t="s">
        <v>170</v>
      </c>
      <c r="AF11" s="17" t="s">
        <v>117</v>
      </c>
      <c r="AG11" s="17" t="s">
        <v>148</v>
      </c>
    </row>
    <row r="12" spans="1:33" ht="19.95" customHeight="1" x14ac:dyDescent="0.35">
      <c r="A12" s="14" t="s">
        <v>320</v>
      </c>
      <c r="B12" s="15" t="s">
        <v>91</v>
      </c>
      <c r="C12" s="15" t="s">
        <v>189</v>
      </c>
      <c r="D12" s="15" t="s">
        <v>205</v>
      </c>
      <c r="E12" s="15" t="s">
        <v>73</v>
      </c>
      <c r="F12" s="15" t="s">
        <v>104</v>
      </c>
      <c r="G12" s="15" t="s">
        <v>210</v>
      </c>
      <c r="H12" s="15" t="s">
        <v>206</v>
      </c>
      <c r="I12" s="15" t="s">
        <v>105</v>
      </c>
      <c r="J12" s="15" t="s">
        <v>74</v>
      </c>
      <c r="K12" s="15" t="s">
        <v>83</v>
      </c>
      <c r="L12" s="15" t="s">
        <v>101</v>
      </c>
      <c r="M12" s="15" t="s">
        <v>103</v>
      </c>
      <c r="N12" s="15" t="s">
        <v>39</v>
      </c>
      <c r="O12" s="15" t="s">
        <v>164</v>
      </c>
      <c r="P12" s="15" t="s">
        <v>164</v>
      </c>
      <c r="Q12" s="15" t="s">
        <v>103</v>
      </c>
      <c r="R12" s="15" t="s">
        <v>159</v>
      </c>
      <c r="S12" s="15" t="s">
        <v>100</v>
      </c>
      <c r="T12" s="15" t="s">
        <v>218</v>
      </c>
      <c r="U12" s="15" t="s">
        <v>100</v>
      </c>
      <c r="V12" s="15" t="s">
        <v>143</v>
      </c>
      <c r="W12" s="15" t="s">
        <v>100</v>
      </c>
      <c r="X12" s="15" t="s">
        <v>100</v>
      </c>
      <c r="Y12" s="15" t="s">
        <v>100</v>
      </c>
      <c r="Z12" s="15" t="s">
        <v>100</v>
      </c>
      <c r="AA12" s="15" t="s">
        <v>100</v>
      </c>
      <c r="AB12" s="15" t="s">
        <v>100</v>
      </c>
      <c r="AC12" s="15" t="s">
        <v>91</v>
      </c>
      <c r="AD12" s="15" t="s">
        <v>164</v>
      </c>
      <c r="AE12" s="15" t="s">
        <v>103</v>
      </c>
      <c r="AF12" s="15" t="s">
        <v>100</v>
      </c>
      <c r="AG12" s="15" t="s">
        <v>163</v>
      </c>
    </row>
    <row r="13" spans="1:33" ht="19.95" customHeight="1" x14ac:dyDescent="0.35">
      <c r="A13" s="16" t="s">
        <v>321</v>
      </c>
      <c r="B13" s="17" t="s">
        <v>130</v>
      </c>
      <c r="C13" s="17" t="s">
        <v>151</v>
      </c>
      <c r="D13" s="17" t="s">
        <v>124</v>
      </c>
      <c r="E13" s="17" t="s">
        <v>129</v>
      </c>
      <c r="F13" s="17" t="s">
        <v>172</v>
      </c>
      <c r="G13" s="17" t="s">
        <v>118</v>
      </c>
      <c r="H13" s="17" t="s">
        <v>151</v>
      </c>
      <c r="I13" s="17" t="s">
        <v>174</v>
      </c>
      <c r="J13" s="17" t="s">
        <v>118</v>
      </c>
      <c r="K13" s="17" t="s">
        <v>124</v>
      </c>
      <c r="L13" s="17" t="s">
        <v>171</v>
      </c>
      <c r="M13" s="17" t="s">
        <v>174</v>
      </c>
      <c r="N13" s="17" t="s">
        <v>146</v>
      </c>
      <c r="O13" s="17" t="s">
        <v>149</v>
      </c>
      <c r="P13" s="17" t="s">
        <v>153</v>
      </c>
      <c r="Q13" s="17" t="s">
        <v>127</v>
      </c>
      <c r="R13" s="17" t="s">
        <v>171</v>
      </c>
      <c r="S13" s="17" t="s">
        <v>123</v>
      </c>
      <c r="T13" s="17" t="s">
        <v>118</v>
      </c>
      <c r="U13" s="17" t="s">
        <v>123</v>
      </c>
      <c r="V13" s="17" t="s">
        <v>172</v>
      </c>
      <c r="W13" s="17" t="s">
        <v>123</v>
      </c>
      <c r="X13" s="17" t="s">
        <v>123</v>
      </c>
      <c r="Y13" s="17" t="s">
        <v>123</v>
      </c>
      <c r="Z13" s="17" t="s">
        <v>123</v>
      </c>
      <c r="AA13" s="17" t="s">
        <v>123</v>
      </c>
      <c r="AB13" s="17" t="s">
        <v>123</v>
      </c>
      <c r="AC13" s="17" t="s">
        <v>130</v>
      </c>
      <c r="AD13" s="17" t="s">
        <v>284</v>
      </c>
      <c r="AE13" s="17" t="s">
        <v>127</v>
      </c>
      <c r="AF13" s="17" t="s">
        <v>130</v>
      </c>
      <c r="AG13" s="17" t="s">
        <v>118</v>
      </c>
    </row>
    <row r="14" spans="1:33" ht="19.95" customHeight="1" x14ac:dyDescent="0.35">
      <c r="A14" s="14" t="s">
        <v>290</v>
      </c>
      <c r="B14" s="15" t="s">
        <v>291</v>
      </c>
      <c r="C14" s="15" t="s">
        <v>91</v>
      </c>
      <c r="D14" s="15" t="s">
        <v>49</v>
      </c>
      <c r="E14" s="15" t="s">
        <v>143</v>
      </c>
      <c r="F14" s="15" t="s">
        <v>40</v>
      </c>
      <c r="G14" s="15" t="s">
        <v>137</v>
      </c>
      <c r="H14" s="15" t="s">
        <v>205</v>
      </c>
      <c r="I14" s="15" t="s">
        <v>40</v>
      </c>
      <c r="J14" s="15" t="s">
        <v>75</v>
      </c>
      <c r="K14" s="15" t="s">
        <v>292</v>
      </c>
      <c r="L14" s="15" t="s">
        <v>74</v>
      </c>
      <c r="M14" s="15" t="s">
        <v>140</v>
      </c>
      <c r="N14" s="15" t="s">
        <v>167</v>
      </c>
      <c r="O14" s="15" t="s">
        <v>218</v>
      </c>
      <c r="P14" s="15" t="s">
        <v>39</v>
      </c>
      <c r="Q14" s="15" t="s">
        <v>162</v>
      </c>
      <c r="R14" s="15" t="s">
        <v>95</v>
      </c>
      <c r="S14" s="15" t="s">
        <v>100</v>
      </c>
      <c r="T14" s="15" t="s">
        <v>140</v>
      </c>
      <c r="U14" s="15" t="s">
        <v>100</v>
      </c>
      <c r="V14" s="15" t="s">
        <v>197</v>
      </c>
      <c r="W14" s="15" t="s">
        <v>100</v>
      </c>
      <c r="X14" s="15" t="s">
        <v>103</v>
      </c>
      <c r="Y14" s="15" t="s">
        <v>102</v>
      </c>
      <c r="Z14" s="15" t="s">
        <v>103</v>
      </c>
      <c r="AA14" s="15" t="s">
        <v>100</v>
      </c>
      <c r="AB14" s="15" t="s">
        <v>164</v>
      </c>
      <c r="AC14" s="15" t="s">
        <v>319</v>
      </c>
      <c r="AD14" s="15" t="s">
        <v>206</v>
      </c>
      <c r="AE14" s="15" t="s">
        <v>198</v>
      </c>
      <c r="AF14" s="15" t="s">
        <v>103</v>
      </c>
      <c r="AG14" s="15" t="s">
        <v>257</v>
      </c>
    </row>
    <row r="15" spans="1:33" ht="19.95" customHeight="1" x14ac:dyDescent="0.35">
      <c r="A15" s="16" t="s">
        <v>294</v>
      </c>
      <c r="B15" s="17" t="s">
        <v>150</v>
      </c>
      <c r="C15" s="17" t="s">
        <v>150</v>
      </c>
      <c r="D15" s="17" t="s">
        <v>150</v>
      </c>
      <c r="E15" s="17" t="s">
        <v>172</v>
      </c>
      <c r="F15" s="17" t="s">
        <v>113</v>
      </c>
      <c r="G15" s="17" t="s">
        <v>119</v>
      </c>
      <c r="H15" s="17" t="s">
        <v>147</v>
      </c>
      <c r="I15" s="17" t="s">
        <v>116</v>
      </c>
      <c r="J15" s="17" t="s">
        <v>147</v>
      </c>
      <c r="K15" s="17" t="s">
        <v>147</v>
      </c>
      <c r="L15" s="17" t="s">
        <v>149</v>
      </c>
      <c r="M15" s="17" t="s">
        <v>110</v>
      </c>
      <c r="N15" s="17" t="s">
        <v>146</v>
      </c>
      <c r="O15" s="17" t="s">
        <v>129</v>
      </c>
      <c r="P15" s="17" t="s">
        <v>113</v>
      </c>
      <c r="Q15" s="17" t="s">
        <v>120</v>
      </c>
      <c r="R15" s="17" t="s">
        <v>116</v>
      </c>
      <c r="S15" s="17" t="s">
        <v>125</v>
      </c>
      <c r="T15" s="17" t="s">
        <v>146</v>
      </c>
      <c r="U15" s="17" t="s">
        <v>114</v>
      </c>
      <c r="V15" s="17" t="s">
        <v>283</v>
      </c>
      <c r="W15" s="17" t="s">
        <v>123</v>
      </c>
      <c r="X15" s="17" t="s">
        <v>151</v>
      </c>
      <c r="Y15" s="17" t="s">
        <v>273</v>
      </c>
      <c r="Z15" s="17" t="s">
        <v>276</v>
      </c>
      <c r="AA15" s="17" t="s">
        <v>125</v>
      </c>
      <c r="AB15" s="17" t="s">
        <v>261</v>
      </c>
      <c r="AC15" s="17" t="s">
        <v>129</v>
      </c>
      <c r="AD15" s="17" t="s">
        <v>261</v>
      </c>
      <c r="AE15" s="17" t="s">
        <v>170</v>
      </c>
      <c r="AF15" s="17" t="s">
        <v>115</v>
      </c>
      <c r="AG15" s="17" t="s">
        <v>129</v>
      </c>
    </row>
    <row r="16" spans="1:33" x14ac:dyDescent="0.3">
      <c r="B16" s="3">
        <f>((B9)+(B11)+(B13)+(B15))</f>
        <v>1</v>
      </c>
    </row>
  </sheetData>
  <sheetProtection algorithmName="SHA-512" hashValue="evlmsEenD5qVEgPfGMmjo+gC7N4H4NDzqL7JhfUgqc7Lajv7aJ3meHcZqIU+UXr0RxrjaD0vZV94QK83/j8SlQ==" saltValue="Ov+Z3JCvBKDhl2tE8sqNlw==" spinCount="100000" sheet="1" objects="1" scenarios="1"/>
  <mergeCells count="9">
    <mergeCell ref="R4:Y4"/>
    <mergeCell ref="Z4:AC4"/>
    <mergeCell ref="AD4:AG4"/>
    <mergeCell ref="A3:C3"/>
    <mergeCell ref="B2:F2"/>
    <mergeCell ref="C4:D4"/>
    <mergeCell ref="E4:I4"/>
    <mergeCell ref="J4:L4"/>
    <mergeCell ref="M4:Q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D18"/>
  <sheetViews>
    <sheetView showGridLines="0" workbookViewId="0"/>
  </sheetViews>
  <sheetFormatPr defaultColWidth="10.88671875" defaultRowHeight="14.4" x14ac:dyDescent="0.3"/>
  <cols>
    <col min="1" max="1" width="91.44140625" customWidth="1"/>
    <col min="2" max="30" width="20.77734375" customWidth="1"/>
  </cols>
  <sheetData>
    <row r="1" spans="1:30" ht="21" x14ac:dyDescent="0.4">
      <c r="A1" s="4" t="str">
        <f>HYPERLINK("#Contents!A1","Return to Contents")</f>
        <v>Return to Contents</v>
      </c>
    </row>
    <row r="2" spans="1:30" ht="64.8" customHeight="1" x14ac:dyDescent="0.4">
      <c r="B2" s="90" t="s">
        <v>675</v>
      </c>
      <c r="C2" s="90"/>
      <c r="D2" s="90"/>
      <c r="E2" s="90"/>
      <c r="F2" s="90"/>
      <c r="G2" s="5"/>
      <c r="H2" s="5"/>
      <c r="I2" s="5"/>
      <c r="J2" s="5"/>
      <c r="K2" s="5"/>
      <c r="L2" s="5"/>
      <c r="M2" s="5"/>
      <c r="N2" s="6"/>
      <c r="O2" s="6"/>
    </row>
    <row r="3" spans="1:30" ht="174.6" customHeight="1" x14ac:dyDescent="0.4">
      <c r="A3" s="89" t="s">
        <v>683</v>
      </c>
      <c r="B3" s="89"/>
      <c r="C3" s="89"/>
      <c r="D3" s="7"/>
      <c r="E3" s="7"/>
      <c r="F3" s="7"/>
      <c r="G3" s="7"/>
      <c r="H3" s="7"/>
      <c r="I3" s="7"/>
      <c r="J3" s="7"/>
      <c r="K3" s="7"/>
      <c r="L3" s="7"/>
      <c r="M3" s="7"/>
      <c r="N3" s="7"/>
      <c r="O3" s="7"/>
      <c r="P3" s="7"/>
      <c r="Q3" s="7"/>
      <c r="R3" s="7"/>
      <c r="S3" s="7"/>
      <c r="T3" s="7"/>
      <c r="U3" s="7"/>
      <c r="V3" s="7"/>
      <c r="W3" s="7"/>
      <c r="X3" s="7"/>
      <c r="Y3" s="7"/>
      <c r="Z3" s="7"/>
      <c r="AA3" s="7"/>
      <c r="AB3" s="7"/>
      <c r="AC3" s="8"/>
      <c r="AD3" s="8"/>
    </row>
    <row r="4" spans="1:30" ht="18" customHeight="1" x14ac:dyDescent="0.3">
      <c r="A4" s="1"/>
      <c r="B4" s="43"/>
      <c r="C4" s="87" t="s">
        <v>226</v>
      </c>
      <c r="D4" s="88"/>
      <c r="E4" s="86" t="s">
        <v>628</v>
      </c>
      <c r="F4" s="86"/>
      <c r="G4" s="86"/>
      <c r="H4" s="86"/>
      <c r="I4" s="86"/>
      <c r="J4" s="87" t="s">
        <v>629</v>
      </c>
      <c r="K4" s="86"/>
      <c r="L4" s="88"/>
      <c r="M4" s="86" t="s">
        <v>630</v>
      </c>
      <c r="N4" s="86"/>
      <c r="O4" s="86"/>
      <c r="P4" s="86"/>
      <c r="Q4" s="86"/>
      <c r="R4" s="83" t="s">
        <v>631</v>
      </c>
      <c r="S4" s="84"/>
      <c r="T4" s="84"/>
      <c r="U4" s="84"/>
      <c r="V4" s="84"/>
      <c r="W4" s="85"/>
      <c r="X4" s="87" t="s">
        <v>632</v>
      </c>
      <c r="Y4" s="86"/>
      <c r="Z4" s="88"/>
      <c r="AA4" s="91" t="s">
        <v>633</v>
      </c>
      <c r="AB4" s="92"/>
      <c r="AC4" s="92"/>
      <c r="AD4" s="93"/>
    </row>
    <row r="5" spans="1:30" ht="99.6" customHeight="1" x14ac:dyDescent="0.3">
      <c r="A5" s="9" t="s">
        <v>654</v>
      </c>
      <c r="B5" s="46" t="s">
        <v>655</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5</v>
      </c>
      <c r="S5" s="2" t="s">
        <v>7</v>
      </c>
      <c r="T5" s="2" t="s">
        <v>8</v>
      </c>
      <c r="U5" s="2" t="s">
        <v>9</v>
      </c>
      <c r="V5" s="2" t="s">
        <v>647</v>
      </c>
      <c r="W5" s="11" t="s">
        <v>648</v>
      </c>
      <c r="X5" s="2" t="s">
        <v>649</v>
      </c>
      <c r="Y5" s="2" t="s">
        <v>650</v>
      </c>
      <c r="Z5" s="2" t="s">
        <v>652</v>
      </c>
      <c r="AA5" s="10" t="s">
        <v>13</v>
      </c>
      <c r="AB5" s="13" t="s">
        <v>14</v>
      </c>
      <c r="AC5" s="2" t="s">
        <v>653</v>
      </c>
      <c r="AD5" s="11" t="s">
        <v>16</v>
      </c>
    </row>
    <row r="6" spans="1:30" ht="19.95" customHeight="1" x14ac:dyDescent="0.35">
      <c r="A6" s="14" t="s">
        <v>17</v>
      </c>
      <c r="B6" s="15" t="s">
        <v>322</v>
      </c>
      <c r="C6" s="15" t="s">
        <v>242</v>
      </c>
      <c r="D6" s="15" t="s">
        <v>323</v>
      </c>
      <c r="E6" s="15" t="s">
        <v>42</v>
      </c>
      <c r="F6" s="15" t="s">
        <v>91</v>
      </c>
      <c r="G6" s="15" t="s">
        <v>229</v>
      </c>
      <c r="H6" s="15" t="s">
        <v>324</v>
      </c>
      <c r="I6" s="15" t="s">
        <v>135</v>
      </c>
      <c r="J6" s="15" t="s">
        <v>243</v>
      </c>
      <c r="K6" s="15" t="s">
        <v>254</v>
      </c>
      <c r="L6" s="15" t="s">
        <v>36</v>
      </c>
      <c r="M6" s="15" t="s">
        <v>79</v>
      </c>
      <c r="N6" s="15" t="s">
        <v>325</v>
      </c>
      <c r="O6" s="15" t="s">
        <v>76</v>
      </c>
      <c r="P6" s="15" t="s">
        <v>180</v>
      </c>
      <c r="Q6" s="15" t="s">
        <v>179</v>
      </c>
      <c r="R6" s="15" t="s">
        <v>93</v>
      </c>
      <c r="S6" s="15" t="s">
        <v>79</v>
      </c>
      <c r="T6" s="15" t="s">
        <v>103</v>
      </c>
      <c r="U6" s="15" t="s">
        <v>29</v>
      </c>
      <c r="V6" s="15" t="s">
        <v>218</v>
      </c>
      <c r="W6" s="15" t="s">
        <v>218</v>
      </c>
      <c r="X6" s="15" t="s">
        <v>103</v>
      </c>
      <c r="Y6" s="15" t="s">
        <v>206</v>
      </c>
      <c r="Z6" s="15" t="s">
        <v>21</v>
      </c>
      <c r="AA6" s="15" t="s">
        <v>102</v>
      </c>
      <c r="AB6" s="15" t="s">
        <v>96</v>
      </c>
      <c r="AC6" s="15" t="s">
        <v>205</v>
      </c>
      <c r="AD6" s="15" t="s">
        <v>326</v>
      </c>
    </row>
    <row r="7" spans="1:30" ht="19.95" customHeight="1" x14ac:dyDescent="0.35">
      <c r="A7" s="16" t="s">
        <v>51</v>
      </c>
      <c r="B7" s="17" t="s">
        <v>327</v>
      </c>
      <c r="C7" s="17" t="s">
        <v>70</v>
      </c>
      <c r="D7" s="17" t="s">
        <v>328</v>
      </c>
      <c r="E7" s="17" t="s">
        <v>139</v>
      </c>
      <c r="F7" s="17" t="s">
        <v>329</v>
      </c>
      <c r="G7" s="17" t="s">
        <v>182</v>
      </c>
      <c r="H7" s="17" t="s">
        <v>306</v>
      </c>
      <c r="I7" s="17" t="s">
        <v>90</v>
      </c>
      <c r="J7" s="17" t="s">
        <v>243</v>
      </c>
      <c r="K7" s="17" t="s">
        <v>31</v>
      </c>
      <c r="L7" s="17" t="s">
        <v>196</v>
      </c>
      <c r="M7" s="17" t="s">
        <v>306</v>
      </c>
      <c r="N7" s="17" t="s">
        <v>199</v>
      </c>
      <c r="O7" s="17" t="s">
        <v>292</v>
      </c>
      <c r="P7" s="17" t="s">
        <v>319</v>
      </c>
      <c r="Q7" s="17" t="s">
        <v>137</v>
      </c>
      <c r="R7" s="17" t="s">
        <v>330</v>
      </c>
      <c r="S7" s="17" t="s">
        <v>188</v>
      </c>
      <c r="T7" s="17" t="s">
        <v>100</v>
      </c>
      <c r="U7" s="17" t="s">
        <v>182</v>
      </c>
      <c r="V7" s="17" t="s">
        <v>162</v>
      </c>
      <c r="W7" s="17" t="s">
        <v>218</v>
      </c>
      <c r="X7" s="17" t="s">
        <v>100</v>
      </c>
      <c r="Y7" s="17" t="s">
        <v>74</v>
      </c>
      <c r="Z7" s="17" t="s">
        <v>331</v>
      </c>
      <c r="AA7" s="17" t="s">
        <v>40</v>
      </c>
      <c r="AB7" s="17" t="s">
        <v>40</v>
      </c>
      <c r="AC7" s="17" t="s">
        <v>143</v>
      </c>
      <c r="AD7" s="17" t="s">
        <v>332</v>
      </c>
    </row>
    <row r="8" spans="1:30" ht="40.049999999999997" customHeight="1" x14ac:dyDescent="0.35">
      <c r="A8" s="18" t="s">
        <v>716</v>
      </c>
      <c r="B8" s="15" t="s">
        <v>72</v>
      </c>
      <c r="C8" s="15" t="s">
        <v>134</v>
      </c>
      <c r="D8" s="15" t="s">
        <v>139</v>
      </c>
      <c r="E8" s="15" t="s">
        <v>205</v>
      </c>
      <c r="F8" s="15" t="s">
        <v>40</v>
      </c>
      <c r="G8" s="15" t="s">
        <v>83</v>
      </c>
      <c r="H8" s="15" t="s">
        <v>41</v>
      </c>
      <c r="I8" s="15" t="s">
        <v>167</v>
      </c>
      <c r="J8" s="15" t="s">
        <v>189</v>
      </c>
      <c r="K8" s="15" t="s">
        <v>95</v>
      </c>
      <c r="L8" s="15" t="s">
        <v>95</v>
      </c>
      <c r="M8" s="15" t="s">
        <v>188</v>
      </c>
      <c r="N8" s="15" t="s">
        <v>96</v>
      </c>
      <c r="O8" s="15" t="s">
        <v>162</v>
      </c>
      <c r="P8" s="15" t="s">
        <v>197</v>
      </c>
      <c r="Q8" s="15" t="s">
        <v>198</v>
      </c>
      <c r="R8" s="15" t="s">
        <v>292</v>
      </c>
      <c r="S8" s="15" t="s">
        <v>210</v>
      </c>
      <c r="T8" s="15" t="s">
        <v>100</v>
      </c>
      <c r="U8" s="15" t="s">
        <v>137</v>
      </c>
      <c r="V8" s="15" t="s">
        <v>104</v>
      </c>
      <c r="W8" s="15" t="s">
        <v>103</v>
      </c>
      <c r="X8" s="15" t="s">
        <v>100</v>
      </c>
      <c r="Y8" s="15" t="s">
        <v>143</v>
      </c>
      <c r="Z8" s="15" t="s">
        <v>340</v>
      </c>
      <c r="AA8" s="15" t="s">
        <v>103</v>
      </c>
      <c r="AB8" s="15" t="s">
        <v>206</v>
      </c>
      <c r="AC8" s="15" t="s">
        <v>103</v>
      </c>
      <c r="AD8" s="15" t="s">
        <v>319</v>
      </c>
    </row>
    <row r="9" spans="1:30" ht="40.049999999999997" customHeight="1" x14ac:dyDescent="0.35">
      <c r="A9" s="19" t="s">
        <v>717</v>
      </c>
      <c r="B9" s="17" t="s">
        <v>120</v>
      </c>
      <c r="C9" s="17" t="s">
        <v>148</v>
      </c>
      <c r="D9" s="17" t="s">
        <v>119</v>
      </c>
      <c r="E9" s="17" t="s">
        <v>194</v>
      </c>
      <c r="F9" s="17" t="s">
        <v>283</v>
      </c>
      <c r="G9" s="17" t="s">
        <v>117</v>
      </c>
      <c r="H9" s="17" t="s">
        <v>284</v>
      </c>
      <c r="I9" s="17" t="s">
        <v>312</v>
      </c>
      <c r="J9" s="17" t="s">
        <v>185</v>
      </c>
      <c r="K9" s="17" t="s">
        <v>110</v>
      </c>
      <c r="L9" s="17" t="s">
        <v>266</v>
      </c>
      <c r="M9" s="17" t="s">
        <v>262</v>
      </c>
      <c r="N9" s="17" t="s">
        <v>113</v>
      </c>
      <c r="O9" s="17" t="s">
        <v>194</v>
      </c>
      <c r="P9" s="17" t="s">
        <v>284</v>
      </c>
      <c r="Q9" s="17" t="s">
        <v>146</v>
      </c>
      <c r="R9" s="17" t="s">
        <v>148</v>
      </c>
      <c r="S9" s="17" t="s">
        <v>282</v>
      </c>
      <c r="T9" s="17" t="s">
        <v>287</v>
      </c>
      <c r="U9" s="17" t="s">
        <v>276</v>
      </c>
      <c r="V9" s="17" t="s">
        <v>113</v>
      </c>
      <c r="W9" s="17" t="s">
        <v>170</v>
      </c>
      <c r="X9" s="17" t="s">
        <v>287</v>
      </c>
      <c r="Y9" s="17" t="s">
        <v>284</v>
      </c>
      <c r="Z9" s="17" t="s">
        <v>120</v>
      </c>
      <c r="AA9" s="17" t="s">
        <v>124</v>
      </c>
      <c r="AB9" s="17" t="s">
        <v>273</v>
      </c>
      <c r="AC9" s="17" t="s">
        <v>148</v>
      </c>
      <c r="AD9" s="17" t="s">
        <v>120</v>
      </c>
    </row>
    <row r="10" spans="1:30" ht="40.049999999999997" customHeight="1" x14ac:dyDescent="0.35">
      <c r="A10" s="18" t="s">
        <v>718</v>
      </c>
      <c r="B10" s="15" t="s">
        <v>333</v>
      </c>
      <c r="C10" s="15" t="s">
        <v>334</v>
      </c>
      <c r="D10" s="15" t="s">
        <v>181</v>
      </c>
      <c r="E10" s="15" t="s">
        <v>95</v>
      </c>
      <c r="F10" s="15" t="s">
        <v>79</v>
      </c>
      <c r="G10" s="15" t="s">
        <v>306</v>
      </c>
      <c r="H10" s="15" t="s">
        <v>159</v>
      </c>
      <c r="I10" s="15" t="s">
        <v>134</v>
      </c>
      <c r="J10" s="15" t="s">
        <v>133</v>
      </c>
      <c r="K10" s="15" t="s">
        <v>71</v>
      </c>
      <c r="L10" s="15" t="s">
        <v>79</v>
      </c>
      <c r="M10" s="15" t="s">
        <v>137</v>
      </c>
      <c r="N10" s="15" t="s">
        <v>139</v>
      </c>
      <c r="O10" s="15" t="s">
        <v>167</v>
      </c>
      <c r="P10" s="15" t="s">
        <v>91</v>
      </c>
      <c r="Q10" s="15" t="s">
        <v>189</v>
      </c>
      <c r="R10" s="15" t="s">
        <v>280</v>
      </c>
      <c r="S10" s="15" t="s">
        <v>162</v>
      </c>
      <c r="T10" s="15" t="s">
        <v>100</v>
      </c>
      <c r="U10" s="15" t="s">
        <v>137</v>
      </c>
      <c r="V10" s="15" t="s">
        <v>206</v>
      </c>
      <c r="W10" s="15" t="s">
        <v>206</v>
      </c>
      <c r="X10" s="15" t="s">
        <v>100</v>
      </c>
      <c r="Y10" s="15" t="s">
        <v>102</v>
      </c>
      <c r="Z10" s="15" t="s">
        <v>335</v>
      </c>
      <c r="AA10" s="15" t="s">
        <v>105</v>
      </c>
      <c r="AB10" s="15" t="s">
        <v>143</v>
      </c>
      <c r="AC10" s="15" t="s">
        <v>105</v>
      </c>
      <c r="AD10" s="15" t="s">
        <v>336</v>
      </c>
    </row>
    <row r="11" spans="1:30" ht="40.049999999999997" customHeight="1" x14ac:dyDescent="0.35">
      <c r="A11" s="19" t="s">
        <v>719</v>
      </c>
      <c r="B11" s="17" t="s">
        <v>193</v>
      </c>
      <c r="C11" s="17" t="s">
        <v>337</v>
      </c>
      <c r="D11" s="17" t="s">
        <v>273</v>
      </c>
      <c r="E11" s="17" t="s">
        <v>338</v>
      </c>
      <c r="F11" s="17" t="s">
        <v>337</v>
      </c>
      <c r="G11" s="17" t="s">
        <v>264</v>
      </c>
      <c r="H11" s="17" t="s">
        <v>276</v>
      </c>
      <c r="I11" s="17" t="s">
        <v>310</v>
      </c>
      <c r="J11" s="17" t="s">
        <v>337</v>
      </c>
      <c r="K11" s="17" t="s">
        <v>339</v>
      </c>
      <c r="L11" s="17" t="s">
        <v>289</v>
      </c>
      <c r="M11" s="17" t="s">
        <v>338</v>
      </c>
      <c r="N11" s="17" t="s">
        <v>314</v>
      </c>
      <c r="O11" s="17" t="s">
        <v>273</v>
      </c>
      <c r="P11" s="17" t="s">
        <v>266</v>
      </c>
      <c r="Q11" s="17" t="s">
        <v>339</v>
      </c>
      <c r="R11" s="17" t="s">
        <v>224</v>
      </c>
      <c r="S11" s="17" t="s">
        <v>268</v>
      </c>
      <c r="T11" s="17" t="s">
        <v>123</v>
      </c>
      <c r="U11" s="17" t="s">
        <v>276</v>
      </c>
      <c r="V11" s="17" t="s">
        <v>224</v>
      </c>
      <c r="W11" s="17" t="s">
        <v>214</v>
      </c>
      <c r="X11" s="17" t="s">
        <v>123</v>
      </c>
      <c r="Y11" s="17" t="s">
        <v>269</v>
      </c>
      <c r="Z11" s="17" t="s">
        <v>128</v>
      </c>
      <c r="AA11" s="17" t="s">
        <v>170</v>
      </c>
      <c r="AB11" s="17" t="s">
        <v>115</v>
      </c>
      <c r="AC11" s="17" t="s">
        <v>260</v>
      </c>
      <c r="AD11" s="17" t="s">
        <v>126</v>
      </c>
    </row>
    <row r="12" spans="1:30" ht="40.049999999999997" customHeight="1" x14ac:dyDescent="0.35">
      <c r="A12" s="18" t="s">
        <v>720</v>
      </c>
      <c r="B12" s="15" t="s">
        <v>41</v>
      </c>
      <c r="C12" s="15" t="s">
        <v>83</v>
      </c>
      <c r="D12" s="15" t="s">
        <v>198</v>
      </c>
      <c r="E12" s="15" t="s">
        <v>143</v>
      </c>
      <c r="F12" s="15" t="s">
        <v>104</v>
      </c>
      <c r="G12" s="15" t="s">
        <v>164</v>
      </c>
      <c r="H12" s="15" t="s">
        <v>103</v>
      </c>
      <c r="I12" s="15" t="s">
        <v>143</v>
      </c>
      <c r="J12" s="15" t="s">
        <v>210</v>
      </c>
      <c r="K12" s="15" t="s">
        <v>164</v>
      </c>
      <c r="L12" s="15" t="s">
        <v>143</v>
      </c>
      <c r="M12" s="15" t="s">
        <v>100</v>
      </c>
      <c r="N12" s="15" t="s">
        <v>74</v>
      </c>
      <c r="O12" s="15" t="s">
        <v>100</v>
      </c>
      <c r="P12" s="15" t="s">
        <v>143</v>
      </c>
      <c r="Q12" s="15" t="s">
        <v>143</v>
      </c>
      <c r="R12" s="15" t="s">
        <v>101</v>
      </c>
      <c r="S12" s="15" t="s">
        <v>104</v>
      </c>
      <c r="T12" s="15" t="s">
        <v>100</v>
      </c>
      <c r="U12" s="15" t="s">
        <v>103</v>
      </c>
      <c r="V12" s="15" t="s">
        <v>105</v>
      </c>
      <c r="W12" s="15" t="s">
        <v>100</v>
      </c>
      <c r="X12" s="15" t="s">
        <v>100</v>
      </c>
      <c r="Y12" s="15" t="s">
        <v>100</v>
      </c>
      <c r="Z12" s="15" t="s">
        <v>41</v>
      </c>
      <c r="AA12" s="15" t="s">
        <v>164</v>
      </c>
      <c r="AB12" s="15" t="s">
        <v>105</v>
      </c>
      <c r="AC12" s="15" t="s">
        <v>100</v>
      </c>
      <c r="AD12" s="15" t="s">
        <v>74</v>
      </c>
    </row>
    <row r="13" spans="1:30" ht="40.049999999999997" customHeight="1" x14ac:dyDescent="0.35">
      <c r="A13" s="19" t="s">
        <v>721</v>
      </c>
      <c r="B13" s="17" t="s">
        <v>125</v>
      </c>
      <c r="C13" s="17" t="s">
        <v>149</v>
      </c>
      <c r="D13" s="17" t="s">
        <v>174</v>
      </c>
      <c r="E13" s="17" t="s">
        <v>125</v>
      </c>
      <c r="F13" s="17" t="s">
        <v>124</v>
      </c>
      <c r="G13" s="17" t="s">
        <v>118</v>
      </c>
      <c r="H13" s="17" t="s">
        <v>174</v>
      </c>
      <c r="I13" s="17" t="s">
        <v>125</v>
      </c>
      <c r="J13" s="17" t="s">
        <v>130</v>
      </c>
      <c r="K13" s="17" t="s">
        <v>172</v>
      </c>
      <c r="L13" s="17" t="s">
        <v>125</v>
      </c>
      <c r="M13" s="17" t="s">
        <v>123</v>
      </c>
      <c r="N13" s="17" t="s">
        <v>149</v>
      </c>
      <c r="O13" s="17" t="s">
        <v>123</v>
      </c>
      <c r="P13" s="17" t="s">
        <v>153</v>
      </c>
      <c r="Q13" s="17" t="s">
        <v>149</v>
      </c>
      <c r="R13" s="17" t="s">
        <v>124</v>
      </c>
      <c r="S13" s="17" t="s">
        <v>171</v>
      </c>
      <c r="T13" s="17" t="s">
        <v>123</v>
      </c>
      <c r="U13" s="17" t="s">
        <v>175</v>
      </c>
      <c r="V13" s="17" t="s">
        <v>150</v>
      </c>
      <c r="W13" s="17" t="s">
        <v>123</v>
      </c>
      <c r="X13" s="17" t="s">
        <v>123</v>
      </c>
      <c r="Y13" s="17" t="s">
        <v>123</v>
      </c>
      <c r="Z13" s="17" t="s">
        <v>125</v>
      </c>
      <c r="AA13" s="17" t="s">
        <v>289</v>
      </c>
      <c r="AB13" s="17" t="s">
        <v>146</v>
      </c>
      <c r="AC13" s="17" t="s">
        <v>123</v>
      </c>
      <c r="AD13" s="17" t="s">
        <v>172</v>
      </c>
    </row>
    <row r="14" spans="1:30" ht="40.049999999999997" customHeight="1" x14ac:dyDescent="0.35">
      <c r="A14" s="18" t="s">
        <v>722</v>
      </c>
      <c r="B14" s="15" t="s">
        <v>162</v>
      </c>
      <c r="C14" s="15" t="s">
        <v>102</v>
      </c>
      <c r="D14" s="15" t="s">
        <v>164</v>
      </c>
      <c r="E14" s="15" t="s">
        <v>143</v>
      </c>
      <c r="F14" s="15" t="s">
        <v>103</v>
      </c>
      <c r="G14" s="15" t="s">
        <v>105</v>
      </c>
      <c r="H14" s="15" t="s">
        <v>164</v>
      </c>
      <c r="I14" s="15" t="s">
        <v>103</v>
      </c>
      <c r="J14" s="15" t="s">
        <v>198</v>
      </c>
      <c r="K14" s="15" t="s">
        <v>198</v>
      </c>
      <c r="L14" s="15" t="s">
        <v>104</v>
      </c>
      <c r="M14" s="15" t="s">
        <v>100</v>
      </c>
      <c r="N14" s="15" t="s">
        <v>102</v>
      </c>
      <c r="O14" s="15" t="s">
        <v>198</v>
      </c>
      <c r="P14" s="15" t="s">
        <v>100</v>
      </c>
      <c r="Q14" s="15" t="s">
        <v>105</v>
      </c>
      <c r="R14" s="15" t="s">
        <v>210</v>
      </c>
      <c r="S14" s="15" t="s">
        <v>100</v>
      </c>
      <c r="T14" s="15" t="s">
        <v>100</v>
      </c>
      <c r="U14" s="15" t="s">
        <v>143</v>
      </c>
      <c r="V14" s="15" t="s">
        <v>100</v>
      </c>
      <c r="W14" s="15" t="s">
        <v>100</v>
      </c>
      <c r="X14" s="15" t="s">
        <v>100</v>
      </c>
      <c r="Y14" s="15" t="s">
        <v>100</v>
      </c>
      <c r="Z14" s="15" t="s">
        <v>162</v>
      </c>
      <c r="AA14" s="15" t="s">
        <v>100</v>
      </c>
      <c r="AB14" s="15" t="s">
        <v>100</v>
      </c>
      <c r="AC14" s="15" t="s">
        <v>103</v>
      </c>
      <c r="AD14" s="15" t="s">
        <v>101</v>
      </c>
    </row>
    <row r="15" spans="1:30" ht="40.049999999999997" customHeight="1" x14ac:dyDescent="0.35">
      <c r="A15" s="19" t="s">
        <v>723</v>
      </c>
      <c r="B15" s="17" t="s">
        <v>172</v>
      </c>
      <c r="C15" s="17" t="s">
        <v>125</v>
      </c>
      <c r="D15" s="17" t="s">
        <v>127</v>
      </c>
      <c r="E15" s="17" t="s">
        <v>125</v>
      </c>
      <c r="F15" s="17" t="s">
        <v>175</v>
      </c>
      <c r="G15" s="17" t="s">
        <v>174</v>
      </c>
      <c r="H15" s="17" t="s">
        <v>151</v>
      </c>
      <c r="I15" s="17" t="s">
        <v>174</v>
      </c>
      <c r="J15" s="17" t="s">
        <v>125</v>
      </c>
      <c r="K15" s="17" t="s">
        <v>172</v>
      </c>
      <c r="L15" s="17" t="s">
        <v>172</v>
      </c>
      <c r="M15" s="17" t="s">
        <v>123</v>
      </c>
      <c r="N15" s="17" t="s">
        <v>125</v>
      </c>
      <c r="O15" s="17" t="s">
        <v>149</v>
      </c>
      <c r="P15" s="17" t="s">
        <v>123</v>
      </c>
      <c r="Q15" s="17" t="s">
        <v>124</v>
      </c>
      <c r="R15" s="17" t="s">
        <v>153</v>
      </c>
      <c r="S15" s="17" t="s">
        <v>123</v>
      </c>
      <c r="T15" s="17" t="s">
        <v>123</v>
      </c>
      <c r="U15" s="17" t="s">
        <v>153</v>
      </c>
      <c r="V15" s="17" t="s">
        <v>123</v>
      </c>
      <c r="W15" s="17" t="s">
        <v>123</v>
      </c>
      <c r="X15" s="17" t="s">
        <v>123</v>
      </c>
      <c r="Y15" s="17" t="s">
        <v>123</v>
      </c>
      <c r="Z15" s="17" t="s">
        <v>172</v>
      </c>
      <c r="AA15" s="17" t="s">
        <v>123</v>
      </c>
      <c r="AB15" s="17" t="s">
        <v>123</v>
      </c>
      <c r="AC15" s="17" t="s">
        <v>110</v>
      </c>
      <c r="AD15" s="17" t="s">
        <v>172</v>
      </c>
    </row>
    <row r="16" spans="1:30" ht="19.95" customHeight="1" x14ac:dyDescent="0.35">
      <c r="A16" s="14" t="s">
        <v>290</v>
      </c>
      <c r="B16" s="15" t="s">
        <v>140</v>
      </c>
      <c r="C16" s="15" t="s">
        <v>104</v>
      </c>
      <c r="D16" s="15" t="s">
        <v>83</v>
      </c>
      <c r="E16" s="15" t="s">
        <v>100</v>
      </c>
      <c r="F16" s="15" t="s">
        <v>105</v>
      </c>
      <c r="G16" s="15" t="s">
        <v>103</v>
      </c>
      <c r="H16" s="15" t="s">
        <v>206</v>
      </c>
      <c r="I16" s="15" t="s">
        <v>164</v>
      </c>
      <c r="J16" s="15" t="s">
        <v>164</v>
      </c>
      <c r="K16" s="15" t="s">
        <v>218</v>
      </c>
      <c r="L16" s="15" t="s">
        <v>103</v>
      </c>
      <c r="M16" s="15" t="s">
        <v>100</v>
      </c>
      <c r="N16" s="15" t="s">
        <v>104</v>
      </c>
      <c r="O16" s="15" t="s">
        <v>105</v>
      </c>
      <c r="P16" s="15" t="s">
        <v>218</v>
      </c>
      <c r="Q16" s="15" t="s">
        <v>105</v>
      </c>
      <c r="R16" s="15" t="s">
        <v>164</v>
      </c>
      <c r="S16" s="15" t="s">
        <v>100</v>
      </c>
      <c r="T16" s="15" t="s">
        <v>100</v>
      </c>
      <c r="U16" s="15" t="s">
        <v>218</v>
      </c>
      <c r="V16" s="15" t="s">
        <v>100</v>
      </c>
      <c r="W16" s="15" t="s">
        <v>103</v>
      </c>
      <c r="X16" s="15" t="s">
        <v>100</v>
      </c>
      <c r="Y16" s="15" t="s">
        <v>100</v>
      </c>
      <c r="Z16" s="15" t="s">
        <v>140</v>
      </c>
      <c r="AA16" s="15" t="s">
        <v>164</v>
      </c>
      <c r="AB16" s="15" t="s">
        <v>103</v>
      </c>
      <c r="AC16" s="15" t="s">
        <v>100</v>
      </c>
      <c r="AD16" s="15" t="s">
        <v>218</v>
      </c>
    </row>
    <row r="17" spans="1:30" ht="19.95" customHeight="1" x14ac:dyDescent="0.35">
      <c r="A17" s="16" t="s">
        <v>294</v>
      </c>
      <c r="B17" s="20">
        <v>0.06</v>
      </c>
      <c r="C17" s="17" t="s">
        <v>127</v>
      </c>
      <c r="D17" s="17" t="s">
        <v>124</v>
      </c>
      <c r="E17" s="17" t="s">
        <v>175</v>
      </c>
      <c r="F17" s="17" t="s">
        <v>172</v>
      </c>
      <c r="G17" s="17" t="s">
        <v>175</v>
      </c>
      <c r="H17" s="17" t="s">
        <v>170</v>
      </c>
      <c r="I17" s="17" t="s">
        <v>130</v>
      </c>
      <c r="J17" s="17" t="s">
        <v>124</v>
      </c>
      <c r="K17" s="17" t="s">
        <v>124</v>
      </c>
      <c r="L17" s="17" t="s">
        <v>175</v>
      </c>
      <c r="M17" s="17" t="s">
        <v>123</v>
      </c>
      <c r="N17" s="17" t="s">
        <v>127</v>
      </c>
      <c r="O17" s="17" t="s">
        <v>153</v>
      </c>
      <c r="P17" s="17" t="s">
        <v>170</v>
      </c>
      <c r="Q17" s="17" t="s">
        <v>153</v>
      </c>
      <c r="R17" s="17" t="s">
        <v>172</v>
      </c>
      <c r="S17" s="17" t="s">
        <v>175</v>
      </c>
      <c r="T17" s="17" t="s">
        <v>123</v>
      </c>
      <c r="U17" s="17" t="s">
        <v>171</v>
      </c>
      <c r="V17" s="17" t="s">
        <v>123</v>
      </c>
      <c r="W17" s="17" t="s">
        <v>153</v>
      </c>
      <c r="X17" s="17" t="s">
        <v>123</v>
      </c>
      <c r="Y17" s="17" t="s">
        <v>123</v>
      </c>
      <c r="Z17" s="17" t="s">
        <v>125</v>
      </c>
      <c r="AA17" s="17" t="s">
        <v>289</v>
      </c>
      <c r="AB17" s="17" t="s">
        <v>153</v>
      </c>
      <c r="AC17" s="17" t="s">
        <v>172</v>
      </c>
      <c r="AD17" s="17" t="s">
        <v>172</v>
      </c>
    </row>
    <row r="18" spans="1:30" x14ac:dyDescent="0.3">
      <c r="B18" s="3">
        <f>((B9)+(B11)+(B13)+(B15)+(B17))</f>
        <v>1.0000000000000002</v>
      </c>
    </row>
  </sheetData>
  <sheetProtection algorithmName="SHA-512" hashValue="ljfxCzaOjCDldcInYeOs/e+kseYKL48MGwBFlnA5kFC5BD7iuiNkIaBWHQQD6Nf6ENH2iARpqD+G7U3PJtRXcw==" saltValue="Wp85ebVpeyZS1dun3Lg6KA==" spinCount="100000" sheet="1" objects="1" scenarios="1"/>
  <mergeCells count="9">
    <mergeCell ref="M4:Q4"/>
    <mergeCell ref="R4:W4"/>
    <mergeCell ref="X4:Z4"/>
    <mergeCell ref="AA4:AD4"/>
    <mergeCell ref="B2:F2"/>
    <mergeCell ref="C4:D4"/>
    <mergeCell ref="E4:I4"/>
    <mergeCell ref="J4:L4"/>
    <mergeCell ref="A3:C3"/>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J20"/>
  <sheetViews>
    <sheetView showGridLines="0" zoomScale="95" zoomScaleNormal="95" workbookViewId="0"/>
  </sheetViews>
  <sheetFormatPr defaultColWidth="10.88671875" defaultRowHeight="14.4" x14ac:dyDescent="0.3"/>
  <cols>
    <col min="1" max="1" width="86.4414062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5"/>
      <c r="M2" s="5"/>
      <c r="N2" s="6"/>
      <c r="O2" s="6"/>
    </row>
    <row r="3" spans="1:36" ht="172.8" customHeight="1" x14ac:dyDescent="0.4">
      <c r="A3" s="89" t="s">
        <v>684</v>
      </c>
      <c r="B3" s="89"/>
      <c r="C3" s="89"/>
      <c r="D3" s="7"/>
      <c r="E3" s="7"/>
      <c r="F3" s="7"/>
      <c r="G3" s="7"/>
      <c r="H3" s="7"/>
      <c r="I3" s="7"/>
      <c r="J3" s="7"/>
      <c r="K3" s="7"/>
      <c r="L3" s="7"/>
      <c r="M3" s="7"/>
      <c r="N3" s="7"/>
      <c r="O3" s="7"/>
      <c r="P3" s="7"/>
      <c r="Q3" s="7"/>
      <c r="R3" s="7"/>
      <c r="S3" s="7"/>
      <c r="T3" s="7"/>
      <c r="U3" s="7"/>
      <c r="V3" s="7"/>
      <c r="W3" s="7"/>
      <c r="X3" s="7"/>
      <c r="Y3" s="7"/>
      <c r="Z3" s="7"/>
      <c r="AA3" s="7"/>
      <c r="AB3" s="7"/>
      <c r="AC3" s="8"/>
      <c r="AD3" s="8"/>
      <c r="AF3" s="7"/>
    </row>
    <row r="4" spans="1:36" ht="18" customHeight="1" x14ac:dyDescent="0.3">
      <c r="A4" s="1"/>
      <c r="B4" s="43"/>
      <c r="C4" s="87" t="s">
        <v>226</v>
      </c>
      <c r="D4" s="88"/>
      <c r="E4" s="86" t="s">
        <v>628</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9.6" customHeight="1" x14ac:dyDescent="0.3">
      <c r="A5" s="53" t="s">
        <v>654</v>
      </c>
      <c r="B5" s="46" t="s">
        <v>655</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341</v>
      </c>
      <c r="C6" s="15" t="s">
        <v>342</v>
      </c>
      <c r="D6" s="15" t="s">
        <v>343</v>
      </c>
      <c r="E6" s="15" t="s">
        <v>344</v>
      </c>
      <c r="F6" s="15" t="s">
        <v>87</v>
      </c>
      <c r="G6" s="15" t="s">
        <v>317</v>
      </c>
      <c r="H6" s="15" t="s">
        <v>340</v>
      </c>
      <c r="I6" s="15" t="s">
        <v>345</v>
      </c>
      <c r="J6" s="15" t="s">
        <v>228</v>
      </c>
      <c r="K6" s="15" t="s">
        <v>346</v>
      </c>
      <c r="L6" s="15" t="s">
        <v>347</v>
      </c>
      <c r="M6" s="15" t="s">
        <v>242</v>
      </c>
      <c r="N6" s="15" t="s">
        <v>348</v>
      </c>
      <c r="O6" s="15" t="s">
        <v>298</v>
      </c>
      <c r="P6" s="15" t="s">
        <v>349</v>
      </c>
      <c r="Q6" s="15" t="s">
        <v>256</v>
      </c>
      <c r="R6" s="15" t="s">
        <v>56</v>
      </c>
      <c r="S6" s="15" t="s">
        <v>198</v>
      </c>
      <c r="T6" s="15" t="s">
        <v>328</v>
      </c>
      <c r="U6" s="15" t="s">
        <v>73</v>
      </c>
      <c r="V6" s="15" t="s">
        <v>256</v>
      </c>
      <c r="W6" s="15" t="s">
        <v>103</v>
      </c>
      <c r="X6" s="15" t="s">
        <v>91</v>
      </c>
      <c r="Y6" s="15" t="s">
        <v>167</v>
      </c>
      <c r="Z6" s="15" t="s">
        <v>83</v>
      </c>
      <c r="AA6" s="15" t="s">
        <v>206</v>
      </c>
      <c r="AB6" s="15" t="s">
        <v>76</v>
      </c>
      <c r="AC6" s="15" t="s">
        <v>350</v>
      </c>
      <c r="AD6" s="15" t="s">
        <v>351</v>
      </c>
      <c r="AE6" s="15" t="s">
        <v>279</v>
      </c>
      <c r="AF6" s="15" t="s">
        <v>197</v>
      </c>
      <c r="AG6" s="15" t="s">
        <v>352</v>
      </c>
      <c r="AH6" s="15" t="s">
        <v>353</v>
      </c>
      <c r="AI6" s="15" t="s">
        <v>197</v>
      </c>
      <c r="AJ6" s="15" t="s">
        <v>305</v>
      </c>
    </row>
    <row r="7" spans="1:36" ht="19.95" customHeight="1" x14ac:dyDescent="0.35">
      <c r="A7" s="16" t="s">
        <v>51</v>
      </c>
      <c r="B7" s="17" t="s">
        <v>354</v>
      </c>
      <c r="C7" s="17" t="s">
        <v>355</v>
      </c>
      <c r="D7" s="17" t="s">
        <v>356</v>
      </c>
      <c r="E7" s="17" t="s">
        <v>357</v>
      </c>
      <c r="F7" s="17" t="s">
        <v>37</v>
      </c>
      <c r="G7" s="17" t="s">
        <v>131</v>
      </c>
      <c r="H7" s="17" t="s">
        <v>245</v>
      </c>
      <c r="I7" s="17" t="s">
        <v>358</v>
      </c>
      <c r="J7" s="17" t="s">
        <v>342</v>
      </c>
      <c r="K7" s="17" t="s">
        <v>359</v>
      </c>
      <c r="L7" s="17" t="s">
        <v>37</v>
      </c>
      <c r="M7" s="17" t="s">
        <v>345</v>
      </c>
      <c r="N7" s="17" t="s">
        <v>165</v>
      </c>
      <c r="O7" s="17" t="s">
        <v>36</v>
      </c>
      <c r="P7" s="17" t="s">
        <v>360</v>
      </c>
      <c r="Q7" s="17" t="s">
        <v>87</v>
      </c>
      <c r="R7" s="17" t="s">
        <v>361</v>
      </c>
      <c r="S7" s="17" t="s">
        <v>102</v>
      </c>
      <c r="T7" s="17" t="s">
        <v>362</v>
      </c>
      <c r="U7" s="17" t="s">
        <v>198</v>
      </c>
      <c r="V7" s="17" t="s">
        <v>240</v>
      </c>
      <c r="W7" s="17" t="s">
        <v>143</v>
      </c>
      <c r="X7" s="17" t="s">
        <v>167</v>
      </c>
      <c r="Y7" s="17" t="s">
        <v>73</v>
      </c>
      <c r="Z7" s="17" t="s">
        <v>74</v>
      </c>
      <c r="AA7" s="17" t="s">
        <v>140</v>
      </c>
      <c r="AB7" s="17" t="s">
        <v>189</v>
      </c>
      <c r="AC7" s="17" t="s">
        <v>363</v>
      </c>
      <c r="AD7" s="17" t="s">
        <v>364</v>
      </c>
      <c r="AE7" s="17" t="s">
        <v>40</v>
      </c>
      <c r="AF7" s="17" t="s">
        <v>96</v>
      </c>
      <c r="AG7" s="17" t="s">
        <v>343</v>
      </c>
      <c r="AH7" s="17" t="s">
        <v>78</v>
      </c>
      <c r="AI7" s="17" t="s">
        <v>102</v>
      </c>
      <c r="AJ7" s="17" t="s">
        <v>97</v>
      </c>
    </row>
    <row r="8" spans="1:36" ht="40.049999999999997" customHeight="1" x14ac:dyDescent="0.35">
      <c r="A8" s="18" t="s">
        <v>380</v>
      </c>
      <c r="B8" s="15" t="s">
        <v>134</v>
      </c>
      <c r="C8" s="15" t="s">
        <v>74</v>
      </c>
      <c r="D8" s="15" t="s">
        <v>205</v>
      </c>
      <c r="E8" s="15" t="s">
        <v>198</v>
      </c>
      <c r="F8" s="15" t="s">
        <v>105</v>
      </c>
      <c r="G8" s="15" t="s">
        <v>103</v>
      </c>
      <c r="H8" s="15" t="s">
        <v>103</v>
      </c>
      <c r="I8" s="15" t="s">
        <v>96</v>
      </c>
      <c r="J8" s="15" t="s">
        <v>210</v>
      </c>
      <c r="K8" s="15" t="s">
        <v>143</v>
      </c>
      <c r="L8" s="15" t="s">
        <v>73</v>
      </c>
      <c r="M8" s="15" t="s">
        <v>143</v>
      </c>
      <c r="N8" s="15" t="s">
        <v>104</v>
      </c>
      <c r="O8" s="15" t="s">
        <v>164</v>
      </c>
      <c r="P8" s="15" t="s">
        <v>143</v>
      </c>
      <c r="Q8" s="15" t="s">
        <v>162</v>
      </c>
      <c r="R8" s="15" t="s">
        <v>103</v>
      </c>
      <c r="S8" s="15" t="s">
        <v>105</v>
      </c>
      <c r="T8" s="15" t="s">
        <v>105</v>
      </c>
      <c r="U8" s="15" t="s">
        <v>103</v>
      </c>
      <c r="V8" s="15" t="s">
        <v>206</v>
      </c>
      <c r="W8" s="15" t="s">
        <v>100</v>
      </c>
      <c r="X8" s="15" t="s">
        <v>100</v>
      </c>
      <c r="Y8" s="15" t="s">
        <v>104</v>
      </c>
      <c r="Z8" s="15" t="s">
        <v>100</v>
      </c>
      <c r="AA8" s="15" t="s">
        <v>74</v>
      </c>
      <c r="AB8" s="15" t="s">
        <v>100</v>
      </c>
      <c r="AC8" s="15" t="s">
        <v>74</v>
      </c>
      <c r="AD8" s="15" t="s">
        <v>101</v>
      </c>
      <c r="AE8" s="15" t="s">
        <v>100</v>
      </c>
      <c r="AF8" s="15" t="s">
        <v>198</v>
      </c>
      <c r="AG8" s="15" t="s">
        <v>140</v>
      </c>
      <c r="AH8" s="15" t="s">
        <v>104</v>
      </c>
      <c r="AI8" s="15" t="s">
        <v>100</v>
      </c>
      <c r="AJ8" s="15" t="s">
        <v>210</v>
      </c>
    </row>
    <row r="9" spans="1:36" ht="40.049999999999997" customHeight="1" x14ac:dyDescent="0.35">
      <c r="A9" s="19" t="s">
        <v>381</v>
      </c>
      <c r="B9" s="17" t="s">
        <v>153</v>
      </c>
      <c r="C9" s="17" t="s">
        <v>172</v>
      </c>
      <c r="D9" s="17" t="s">
        <v>125</v>
      </c>
      <c r="E9" s="17" t="s">
        <v>174</v>
      </c>
      <c r="F9" s="17" t="s">
        <v>175</v>
      </c>
      <c r="G9" s="17" t="s">
        <v>175</v>
      </c>
      <c r="H9" s="17" t="s">
        <v>174</v>
      </c>
      <c r="I9" s="17" t="s">
        <v>185</v>
      </c>
      <c r="J9" s="17" t="s">
        <v>172</v>
      </c>
      <c r="K9" s="17" t="s">
        <v>174</v>
      </c>
      <c r="L9" s="17" t="s">
        <v>171</v>
      </c>
      <c r="M9" s="17" t="s">
        <v>127</v>
      </c>
      <c r="N9" s="17" t="s">
        <v>127</v>
      </c>
      <c r="O9" s="17" t="s">
        <v>124</v>
      </c>
      <c r="P9" s="17" t="s">
        <v>174</v>
      </c>
      <c r="Q9" s="17" t="s">
        <v>149</v>
      </c>
      <c r="R9" s="17" t="s">
        <v>123</v>
      </c>
      <c r="S9" s="17" t="s">
        <v>283</v>
      </c>
      <c r="T9" s="17" t="s">
        <v>174</v>
      </c>
      <c r="U9" s="17" t="s">
        <v>113</v>
      </c>
      <c r="V9" s="17" t="s">
        <v>151</v>
      </c>
      <c r="W9" s="17" t="s">
        <v>123</v>
      </c>
      <c r="X9" s="17" t="s">
        <v>123</v>
      </c>
      <c r="Y9" s="17" t="s">
        <v>116</v>
      </c>
      <c r="Z9" s="17" t="s">
        <v>123</v>
      </c>
      <c r="AA9" s="17" t="s">
        <v>339</v>
      </c>
      <c r="AB9" s="17" t="s">
        <v>175</v>
      </c>
      <c r="AC9" s="17" t="s">
        <v>127</v>
      </c>
      <c r="AD9" s="17" t="s">
        <v>124</v>
      </c>
      <c r="AE9" s="17" t="s">
        <v>175</v>
      </c>
      <c r="AF9" s="17" t="s">
        <v>115</v>
      </c>
      <c r="AG9" s="17" t="s">
        <v>153</v>
      </c>
      <c r="AH9" s="17" t="s">
        <v>174</v>
      </c>
      <c r="AI9" s="17" t="s">
        <v>123</v>
      </c>
      <c r="AJ9" s="17" t="s">
        <v>129</v>
      </c>
    </row>
    <row r="10" spans="1:36" ht="40.049999999999997" customHeight="1" x14ac:dyDescent="0.35">
      <c r="A10" s="18" t="s">
        <v>371</v>
      </c>
      <c r="B10" s="15" t="s">
        <v>369</v>
      </c>
      <c r="C10" s="15" t="s">
        <v>182</v>
      </c>
      <c r="D10" s="15" t="s">
        <v>372</v>
      </c>
      <c r="E10" s="15" t="s">
        <v>39</v>
      </c>
      <c r="F10" s="15" t="s">
        <v>96</v>
      </c>
      <c r="G10" s="15" t="s">
        <v>39</v>
      </c>
      <c r="H10" s="15" t="s">
        <v>140</v>
      </c>
      <c r="I10" s="15" t="s">
        <v>38</v>
      </c>
      <c r="J10" s="15" t="s">
        <v>98</v>
      </c>
      <c r="K10" s="15" t="s">
        <v>39</v>
      </c>
      <c r="L10" s="15" t="s">
        <v>95</v>
      </c>
      <c r="M10" s="15" t="s">
        <v>40</v>
      </c>
      <c r="N10" s="15" t="s">
        <v>73</v>
      </c>
      <c r="O10" s="15" t="s">
        <v>159</v>
      </c>
      <c r="P10" s="15" t="s">
        <v>95</v>
      </c>
      <c r="Q10" s="15" t="s">
        <v>95</v>
      </c>
      <c r="R10" s="15" t="s">
        <v>137</v>
      </c>
      <c r="S10" s="15" t="s">
        <v>103</v>
      </c>
      <c r="T10" s="15" t="s">
        <v>187</v>
      </c>
      <c r="U10" s="15" t="s">
        <v>100</v>
      </c>
      <c r="V10" s="15" t="s">
        <v>75</v>
      </c>
      <c r="W10" s="15" t="s">
        <v>143</v>
      </c>
      <c r="X10" s="15" t="s">
        <v>143</v>
      </c>
      <c r="Y10" s="15" t="s">
        <v>143</v>
      </c>
      <c r="Z10" s="15" t="s">
        <v>164</v>
      </c>
      <c r="AA10" s="15" t="s">
        <v>100</v>
      </c>
      <c r="AB10" s="15" t="s">
        <v>104</v>
      </c>
      <c r="AC10" s="15" t="s">
        <v>241</v>
      </c>
      <c r="AD10" s="15" t="s">
        <v>235</v>
      </c>
      <c r="AE10" s="15" t="s">
        <v>105</v>
      </c>
      <c r="AF10" s="15" t="s">
        <v>198</v>
      </c>
      <c r="AG10" s="15" t="s">
        <v>373</v>
      </c>
      <c r="AH10" s="15" t="s">
        <v>91</v>
      </c>
      <c r="AI10" s="15" t="s">
        <v>104</v>
      </c>
      <c r="AJ10" s="15" t="s">
        <v>162</v>
      </c>
    </row>
    <row r="11" spans="1:36" ht="40.049999999999997" customHeight="1" x14ac:dyDescent="0.35">
      <c r="A11" s="19" t="s">
        <v>374</v>
      </c>
      <c r="B11" s="17" t="s">
        <v>185</v>
      </c>
      <c r="C11" s="17" t="s">
        <v>111</v>
      </c>
      <c r="D11" s="17" t="s">
        <v>146</v>
      </c>
      <c r="E11" s="17" t="s">
        <v>171</v>
      </c>
      <c r="F11" s="17" t="s">
        <v>116</v>
      </c>
      <c r="G11" s="17" t="s">
        <v>112</v>
      </c>
      <c r="H11" s="17" t="s">
        <v>148</v>
      </c>
      <c r="I11" s="17" t="s">
        <v>121</v>
      </c>
      <c r="J11" s="17" t="s">
        <v>115</v>
      </c>
      <c r="K11" s="17" t="s">
        <v>171</v>
      </c>
      <c r="L11" s="17" t="s">
        <v>115</v>
      </c>
      <c r="M11" s="17" t="s">
        <v>171</v>
      </c>
      <c r="N11" s="17" t="s">
        <v>129</v>
      </c>
      <c r="O11" s="17" t="s">
        <v>110</v>
      </c>
      <c r="P11" s="17" t="s">
        <v>147</v>
      </c>
      <c r="Q11" s="17" t="s">
        <v>112</v>
      </c>
      <c r="R11" s="17" t="s">
        <v>170</v>
      </c>
      <c r="S11" s="17" t="s">
        <v>171</v>
      </c>
      <c r="T11" s="17" t="s">
        <v>111</v>
      </c>
      <c r="U11" s="17" t="s">
        <v>127</v>
      </c>
      <c r="V11" s="17" t="s">
        <v>285</v>
      </c>
      <c r="W11" s="17" t="s">
        <v>287</v>
      </c>
      <c r="X11" s="17" t="s">
        <v>150</v>
      </c>
      <c r="Y11" s="17" t="s">
        <v>115</v>
      </c>
      <c r="Z11" s="17" t="s">
        <v>266</v>
      </c>
      <c r="AA11" s="17" t="s">
        <v>123</v>
      </c>
      <c r="AB11" s="17" t="s">
        <v>146</v>
      </c>
      <c r="AC11" s="17" t="s">
        <v>113</v>
      </c>
      <c r="AD11" s="17" t="s">
        <v>110</v>
      </c>
      <c r="AE11" s="17" t="s">
        <v>116</v>
      </c>
      <c r="AF11" s="17" t="s">
        <v>185</v>
      </c>
      <c r="AG11" s="17" t="s">
        <v>113</v>
      </c>
      <c r="AH11" s="17" t="s">
        <v>185</v>
      </c>
      <c r="AI11" s="17" t="s">
        <v>289</v>
      </c>
      <c r="AJ11" s="17" t="s">
        <v>115</v>
      </c>
    </row>
    <row r="12" spans="1:36" ht="40.049999999999997" customHeight="1" x14ac:dyDescent="0.35">
      <c r="A12" s="18" t="s">
        <v>375</v>
      </c>
      <c r="B12" s="15" t="s">
        <v>177</v>
      </c>
      <c r="C12" s="15" t="s">
        <v>161</v>
      </c>
      <c r="D12" s="15" t="s">
        <v>305</v>
      </c>
      <c r="E12" s="15" t="s">
        <v>160</v>
      </c>
      <c r="F12" s="15" t="s">
        <v>279</v>
      </c>
      <c r="G12" s="15" t="s">
        <v>198</v>
      </c>
      <c r="H12" s="15" t="s">
        <v>73</v>
      </c>
      <c r="I12" s="15" t="s">
        <v>206</v>
      </c>
      <c r="J12" s="15" t="s">
        <v>376</v>
      </c>
      <c r="K12" s="15" t="s">
        <v>95</v>
      </c>
      <c r="L12" s="15" t="s">
        <v>159</v>
      </c>
      <c r="M12" s="15" t="s">
        <v>235</v>
      </c>
      <c r="N12" s="15" t="s">
        <v>159</v>
      </c>
      <c r="O12" s="15" t="s">
        <v>210</v>
      </c>
      <c r="P12" s="15" t="s">
        <v>134</v>
      </c>
      <c r="Q12" s="15" t="s">
        <v>210</v>
      </c>
      <c r="R12" s="15" t="s">
        <v>179</v>
      </c>
      <c r="S12" s="15" t="s">
        <v>100</v>
      </c>
      <c r="T12" s="15" t="s">
        <v>38</v>
      </c>
      <c r="U12" s="15" t="s">
        <v>105</v>
      </c>
      <c r="V12" s="15" t="s">
        <v>159</v>
      </c>
      <c r="W12" s="15" t="s">
        <v>100</v>
      </c>
      <c r="X12" s="15" t="s">
        <v>198</v>
      </c>
      <c r="Y12" s="15" t="s">
        <v>100</v>
      </c>
      <c r="Z12" s="15" t="s">
        <v>103</v>
      </c>
      <c r="AA12" s="15" t="s">
        <v>198</v>
      </c>
      <c r="AB12" s="15" t="s">
        <v>100</v>
      </c>
      <c r="AC12" s="15" t="s">
        <v>305</v>
      </c>
      <c r="AD12" s="15" t="s">
        <v>138</v>
      </c>
      <c r="AE12" s="15" t="s">
        <v>103</v>
      </c>
      <c r="AF12" s="15" t="s">
        <v>198</v>
      </c>
      <c r="AG12" s="15" t="s">
        <v>178</v>
      </c>
      <c r="AH12" s="15" t="s">
        <v>187</v>
      </c>
      <c r="AI12" s="15" t="s">
        <v>104</v>
      </c>
      <c r="AJ12" s="15" t="s">
        <v>205</v>
      </c>
    </row>
    <row r="13" spans="1:36" ht="40.049999999999997" customHeight="1" x14ac:dyDescent="0.35">
      <c r="A13" s="19" t="s">
        <v>377</v>
      </c>
      <c r="B13" s="17" t="s">
        <v>150</v>
      </c>
      <c r="C13" s="17" t="s">
        <v>117</v>
      </c>
      <c r="D13" s="17" t="s">
        <v>185</v>
      </c>
      <c r="E13" s="17" t="s">
        <v>115</v>
      </c>
      <c r="F13" s="17" t="s">
        <v>148</v>
      </c>
      <c r="G13" s="17" t="s">
        <v>125</v>
      </c>
      <c r="H13" s="17" t="s">
        <v>185</v>
      </c>
      <c r="I13" s="17" t="s">
        <v>118</v>
      </c>
      <c r="J13" s="17" t="s">
        <v>185</v>
      </c>
      <c r="K13" s="17" t="s">
        <v>117</v>
      </c>
      <c r="L13" s="17" t="s">
        <v>129</v>
      </c>
      <c r="M13" s="17" t="s">
        <v>119</v>
      </c>
      <c r="N13" s="17" t="s">
        <v>115</v>
      </c>
      <c r="O13" s="17" t="s">
        <v>130</v>
      </c>
      <c r="P13" s="17" t="s">
        <v>150</v>
      </c>
      <c r="Q13" s="17" t="s">
        <v>124</v>
      </c>
      <c r="R13" s="17" t="s">
        <v>114</v>
      </c>
      <c r="S13" s="17" t="s">
        <v>123</v>
      </c>
      <c r="T13" s="17" t="s">
        <v>112</v>
      </c>
      <c r="U13" s="17" t="s">
        <v>282</v>
      </c>
      <c r="V13" s="17" t="s">
        <v>111</v>
      </c>
      <c r="W13" s="17" t="s">
        <v>123</v>
      </c>
      <c r="X13" s="17" t="s">
        <v>185</v>
      </c>
      <c r="Y13" s="17" t="s">
        <v>123</v>
      </c>
      <c r="Z13" s="17" t="s">
        <v>151</v>
      </c>
      <c r="AA13" s="17" t="s">
        <v>120</v>
      </c>
      <c r="AB13" s="17" t="s">
        <v>174</v>
      </c>
      <c r="AC13" s="17" t="s">
        <v>116</v>
      </c>
      <c r="AD13" s="17" t="s">
        <v>115</v>
      </c>
      <c r="AE13" s="17" t="s">
        <v>172</v>
      </c>
      <c r="AF13" s="17" t="s">
        <v>176</v>
      </c>
      <c r="AG13" s="17" t="s">
        <v>146</v>
      </c>
      <c r="AH13" s="17" t="s">
        <v>185</v>
      </c>
      <c r="AI13" s="17" t="s">
        <v>276</v>
      </c>
      <c r="AJ13" s="17" t="s">
        <v>282</v>
      </c>
    </row>
    <row r="14" spans="1:36" ht="40.049999999999997" customHeight="1" x14ac:dyDescent="0.35">
      <c r="A14" s="18" t="s">
        <v>378</v>
      </c>
      <c r="B14" s="15" t="s">
        <v>177</v>
      </c>
      <c r="C14" s="15" t="s">
        <v>376</v>
      </c>
      <c r="D14" s="15" t="s">
        <v>229</v>
      </c>
      <c r="E14" s="15" t="s">
        <v>235</v>
      </c>
      <c r="F14" s="15" t="s">
        <v>95</v>
      </c>
      <c r="G14" s="15" t="s">
        <v>140</v>
      </c>
      <c r="H14" s="15" t="s">
        <v>101</v>
      </c>
      <c r="I14" s="15" t="s">
        <v>102</v>
      </c>
      <c r="J14" s="15" t="s">
        <v>45</v>
      </c>
      <c r="K14" s="15" t="s">
        <v>45</v>
      </c>
      <c r="L14" s="15" t="s">
        <v>140</v>
      </c>
      <c r="M14" s="15" t="s">
        <v>83</v>
      </c>
      <c r="N14" s="15" t="s">
        <v>41</v>
      </c>
      <c r="O14" s="15" t="s">
        <v>134</v>
      </c>
      <c r="P14" s="15" t="s">
        <v>91</v>
      </c>
      <c r="Q14" s="15" t="s">
        <v>101</v>
      </c>
      <c r="R14" s="15" t="s">
        <v>42</v>
      </c>
      <c r="S14" s="15" t="s">
        <v>100</v>
      </c>
      <c r="T14" s="15" t="s">
        <v>163</v>
      </c>
      <c r="U14" s="15" t="s">
        <v>103</v>
      </c>
      <c r="V14" s="15" t="s">
        <v>101</v>
      </c>
      <c r="W14" s="15" t="s">
        <v>100</v>
      </c>
      <c r="X14" s="15" t="s">
        <v>103</v>
      </c>
      <c r="Y14" s="15" t="s">
        <v>105</v>
      </c>
      <c r="Z14" s="15" t="s">
        <v>103</v>
      </c>
      <c r="AA14" s="15" t="s">
        <v>100</v>
      </c>
      <c r="AB14" s="15" t="s">
        <v>104</v>
      </c>
      <c r="AC14" s="15" t="s">
        <v>298</v>
      </c>
      <c r="AD14" s="15" t="s">
        <v>95</v>
      </c>
      <c r="AE14" s="15" t="s">
        <v>103</v>
      </c>
      <c r="AF14" s="15" t="s">
        <v>103</v>
      </c>
      <c r="AG14" s="15" t="s">
        <v>196</v>
      </c>
      <c r="AH14" s="15" t="s">
        <v>76</v>
      </c>
      <c r="AI14" s="15" t="s">
        <v>103</v>
      </c>
      <c r="AJ14" s="15" t="s">
        <v>198</v>
      </c>
    </row>
    <row r="15" spans="1:36" ht="40.049999999999997" customHeight="1" x14ac:dyDescent="0.35">
      <c r="A15" s="19" t="s">
        <v>379</v>
      </c>
      <c r="B15" s="17" t="s">
        <v>150</v>
      </c>
      <c r="C15" s="17" t="s">
        <v>129</v>
      </c>
      <c r="D15" s="17" t="s">
        <v>113</v>
      </c>
      <c r="E15" s="17" t="s">
        <v>113</v>
      </c>
      <c r="F15" s="17" t="s">
        <v>176</v>
      </c>
      <c r="G15" s="17" t="s">
        <v>185</v>
      </c>
      <c r="H15" s="17" t="s">
        <v>117</v>
      </c>
      <c r="I15" s="17" t="s">
        <v>124</v>
      </c>
      <c r="J15" s="17" t="s">
        <v>129</v>
      </c>
      <c r="K15" s="17" t="s">
        <v>110</v>
      </c>
      <c r="L15" s="17" t="s">
        <v>170</v>
      </c>
      <c r="M15" s="17" t="s">
        <v>149</v>
      </c>
      <c r="N15" s="17" t="s">
        <v>113</v>
      </c>
      <c r="O15" s="17" t="s">
        <v>194</v>
      </c>
      <c r="P15" s="17" t="s">
        <v>176</v>
      </c>
      <c r="Q15" s="17" t="s">
        <v>151</v>
      </c>
      <c r="R15" s="17" t="s">
        <v>147</v>
      </c>
      <c r="S15" s="17" t="s">
        <v>123</v>
      </c>
      <c r="T15" s="17" t="s">
        <v>148</v>
      </c>
      <c r="U15" s="17" t="s">
        <v>185</v>
      </c>
      <c r="V15" s="17" t="s">
        <v>114</v>
      </c>
      <c r="W15" s="17" t="s">
        <v>123</v>
      </c>
      <c r="X15" s="17" t="s">
        <v>153</v>
      </c>
      <c r="Y15" s="17" t="s">
        <v>114</v>
      </c>
      <c r="Z15" s="17" t="s">
        <v>170</v>
      </c>
      <c r="AA15" s="17" t="s">
        <v>175</v>
      </c>
      <c r="AB15" s="17" t="s">
        <v>116</v>
      </c>
      <c r="AC15" s="17" t="s">
        <v>113</v>
      </c>
      <c r="AD15" s="17" t="s">
        <v>113</v>
      </c>
      <c r="AE15" s="17" t="s">
        <v>153</v>
      </c>
      <c r="AF15" s="17" t="s">
        <v>125</v>
      </c>
      <c r="AG15" s="17" t="s">
        <v>113</v>
      </c>
      <c r="AH15" s="17" t="s">
        <v>113</v>
      </c>
      <c r="AI15" s="17" t="s">
        <v>146</v>
      </c>
      <c r="AJ15" s="17" t="s">
        <v>130</v>
      </c>
    </row>
    <row r="16" spans="1:36" ht="40.049999999999997" customHeight="1" x14ac:dyDescent="0.35">
      <c r="A16" s="18" t="s">
        <v>365</v>
      </c>
      <c r="B16" s="15" t="s">
        <v>366</v>
      </c>
      <c r="C16" s="15" t="s">
        <v>72</v>
      </c>
      <c r="D16" s="15" t="s">
        <v>240</v>
      </c>
      <c r="E16" s="15" t="s">
        <v>367</v>
      </c>
      <c r="F16" s="15" t="s">
        <v>38</v>
      </c>
      <c r="G16" s="15" t="s">
        <v>79</v>
      </c>
      <c r="H16" s="15" t="s">
        <v>159</v>
      </c>
      <c r="I16" s="15" t="s">
        <v>189</v>
      </c>
      <c r="J16" s="15" t="s">
        <v>257</v>
      </c>
      <c r="K16" s="15" t="s">
        <v>241</v>
      </c>
      <c r="L16" s="15" t="s">
        <v>79</v>
      </c>
      <c r="M16" s="15" t="s">
        <v>95</v>
      </c>
      <c r="N16" s="15" t="s">
        <v>167</v>
      </c>
      <c r="O16" s="15" t="s">
        <v>158</v>
      </c>
      <c r="P16" s="15" t="s">
        <v>292</v>
      </c>
      <c r="Q16" s="15" t="s">
        <v>161</v>
      </c>
      <c r="R16" s="15" t="s">
        <v>166</v>
      </c>
      <c r="S16" s="15" t="s">
        <v>105</v>
      </c>
      <c r="T16" s="15" t="s">
        <v>140</v>
      </c>
      <c r="U16" s="15" t="s">
        <v>100</v>
      </c>
      <c r="V16" s="15" t="s">
        <v>206</v>
      </c>
      <c r="W16" s="15" t="s">
        <v>100</v>
      </c>
      <c r="X16" s="15" t="s">
        <v>206</v>
      </c>
      <c r="Y16" s="15" t="s">
        <v>102</v>
      </c>
      <c r="Z16" s="15" t="s">
        <v>104</v>
      </c>
      <c r="AA16" s="15" t="s">
        <v>100</v>
      </c>
      <c r="AB16" s="15" t="s">
        <v>164</v>
      </c>
      <c r="AC16" s="15" t="s">
        <v>368</v>
      </c>
      <c r="AD16" s="15" t="s">
        <v>188</v>
      </c>
      <c r="AE16" s="15" t="s">
        <v>143</v>
      </c>
      <c r="AF16" s="15" t="s">
        <v>105</v>
      </c>
      <c r="AG16" s="15" t="s">
        <v>369</v>
      </c>
      <c r="AH16" s="15" t="s">
        <v>329</v>
      </c>
      <c r="AI16" s="15" t="s">
        <v>100</v>
      </c>
      <c r="AJ16" s="15" t="s">
        <v>104</v>
      </c>
    </row>
    <row r="17" spans="1:36" ht="40.049999999999997" customHeight="1" x14ac:dyDescent="0.35">
      <c r="A17" s="19" t="s">
        <v>370</v>
      </c>
      <c r="B17" s="17" t="s">
        <v>194</v>
      </c>
      <c r="C17" s="17" t="s">
        <v>112</v>
      </c>
      <c r="D17" s="17" t="s">
        <v>194</v>
      </c>
      <c r="E17" s="17" t="s">
        <v>119</v>
      </c>
      <c r="F17" s="17" t="s">
        <v>112</v>
      </c>
      <c r="G17" s="17" t="s">
        <v>282</v>
      </c>
      <c r="H17" s="17" t="s">
        <v>284</v>
      </c>
      <c r="I17" s="17" t="s">
        <v>185</v>
      </c>
      <c r="J17" s="17" t="s">
        <v>120</v>
      </c>
      <c r="K17" s="17" t="s">
        <v>155</v>
      </c>
      <c r="L17" s="17" t="s">
        <v>185</v>
      </c>
      <c r="M17" s="17" t="s">
        <v>111</v>
      </c>
      <c r="N17" s="17" t="s">
        <v>110</v>
      </c>
      <c r="O17" s="17" t="s">
        <v>111</v>
      </c>
      <c r="P17" s="17" t="s">
        <v>120</v>
      </c>
      <c r="Q17" s="17" t="s">
        <v>154</v>
      </c>
      <c r="R17" s="17" t="s">
        <v>265</v>
      </c>
      <c r="S17" s="17" t="s">
        <v>283</v>
      </c>
      <c r="T17" s="17" t="s">
        <v>170</v>
      </c>
      <c r="U17" s="17" t="s">
        <v>127</v>
      </c>
      <c r="V17" s="17" t="s">
        <v>130</v>
      </c>
      <c r="W17" s="17" t="s">
        <v>123</v>
      </c>
      <c r="X17" s="17" t="s">
        <v>312</v>
      </c>
      <c r="Y17" s="17" t="s">
        <v>289</v>
      </c>
      <c r="Z17" s="17" t="s">
        <v>120</v>
      </c>
      <c r="AA17" s="17" t="s">
        <v>175</v>
      </c>
      <c r="AB17" s="17" t="s">
        <v>120</v>
      </c>
      <c r="AC17" s="17" t="s">
        <v>155</v>
      </c>
      <c r="AD17" s="17" t="s">
        <v>146</v>
      </c>
      <c r="AE17" s="17" t="s">
        <v>120</v>
      </c>
      <c r="AF17" s="17" t="s">
        <v>130</v>
      </c>
      <c r="AG17" s="17" t="s">
        <v>282</v>
      </c>
      <c r="AH17" s="17" t="s">
        <v>120</v>
      </c>
      <c r="AI17" s="17" t="s">
        <v>127</v>
      </c>
      <c r="AJ17" s="17" t="s">
        <v>153</v>
      </c>
    </row>
    <row r="18" spans="1:36" ht="19.95" customHeight="1" x14ac:dyDescent="0.35">
      <c r="A18" s="14" t="s">
        <v>290</v>
      </c>
      <c r="B18" s="15" t="s">
        <v>91</v>
      </c>
      <c r="C18" s="15" t="s">
        <v>41</v>
      </c>
      <c r="D18" s="15" t="s">
        <v>41</v>
      </c>
      <c r="E18" s="15" t="s">
        <v>73</v>
      </c>
      <c r="F18" s="15" t="s">
        <v>102</v>
      </c>
      <c r="G18" s="15" t="s">
        <v>164</v>
      </c>
      <c r="H18" s="15" t="s">
        <v>143</v>
      </c>
      <c r="I18" s="15" t="s">
        <v>143</v>
      </c>
      <c r="J18" s="15" t="s">
        <v>218</v>
      </c>
      <c r="K18" s="15" t="s">
        <v>83</v>
      </c>
      <c r="L18" s="15" t="s">
        <v>40</v>
      </c>
      <c r="M18" s="15" t="s">
        <v>41</v>
      </c>
      <c r="N18" s="15" t="s">
        <v>206</v>
      </c>
      <c r="O18" s="15" t="s">
        <v>104</v>
      </c>
      <c r="P18" s="15" t="s">
        <v>164</v>
      </c>
      <c r="Q18" s="15" t="s">
        <v>105</v>
      </c>
      <c r="R18" s="15" t="s">
        <v>218</v>
      </c>
      <c r="S18" s="15" t="s">
        <v>105</v>
      </c>
      <c r="T18" s="15" t="s">
        <v>206</v>
      </c>
      <c r="U18" s="15" t="s">
        <v>103</v>
      </c>
      <c r="V18" s="15" t="s">
        <v>104</v>
      </c>
      <c r="W18" s="15" t="s">
        <v>100</v>
      </c>
      <c r="X18" s="15" t="s">
        <v>143</v>
      </c>
      <c r="Y18" s="15" t="s">
        <v>100</v>
      </c>
      <c r="Z18" s="15" t="s">
        <v>100</v>
      </c>
      <c r="AA18" s="15" t="s">
        <v>103</v>
      </c>
      <c r="AB18" s="15" t="s">
        <v>206</v>
      </c>
      <c r="AC18" s="15" t="s">
        <v>83</v>
      </c>
      <c r="AD18" s="15" t="s">
        <v>40</v>
      </c>
      <c r="AE18" s="15" t="s">
        <v>102</v>
      </c>
      <c r="AF18" s="15" t="s">
        <v>104</v>
      </c>
      <c r="AG18" s="15" t="s">
        <v>41</v>
      </c>
      <c r="AH18" s="15" t="s">
        <v>73</v>
      </c>
      <c r="AI18" s="15" t="s">
        <v>100</v>
      </c>
      <c r="AJ18" s="15" t="s">
        <v>104</v>
      </c>
    </row>
    <row r="19" spans="1:36" ht="19.95" customHeight="1" x14ac:dyDescent="0.35">
      <c r="A19" s="16" t="s">
        <v>294</v>
      </c>
      <c r="B19" s="17" t="s">
        <v>125</v>
      </c>
      <c r="C19" s="17" t="s">
        <v>125</v>
      </c>
      <c r="D19" s="17" t="s">
        <v>124</v>
      </c>
      <c r="E19" s="17" t="s">
        <v>118</v>
      </c>
      <c r="F19" s="17" t="s">
        <v>125</v>
      </c>
      <c r="G19" s="17" t="s">
        <v>118</v>
      </c>
      <c r="H19" s="17" t="s">
        <v>153</v>
      </c>
      <c r="I19" s="17" t="s">
        <v>172</v>
      </c>
      <c r="J19" s="17" t="s">
        <v>172</v>
      </c>
      <c r="K19" s="17" t="s">
        <v>124</v>
      </c>
      <c r="L19" s="17" t="s">
        <v>149</v>
      </c>
      <c r="M19" s="17" t="s">
        <v>146</v>
      </c>
      <c r="N19" s="17" t="s">
        <v>130</v>
      </c>
      <c r="O19" s="17" t="s">
        <v>127</v>
      </c>
      <c r="P19" s="17" t="s">
        <v>172</v>
      </c>
      <c r="Q19" s="17" t="s">
        <v>174</v>
      </c>
      <c r="R19" s="17" t="s">
        <v>172</v>
      </c>
      <c r="S19" s="17" t="s">
        <v>115</v>
      </c>
      <c r="T19" s="17" t="s">
        <v>125</v>
      </c>
      <c r="U19" s="17" t="s">
        <v>129</v>
      </c>
      <c r="V19" s="17" t="s">
        <v>172</v>
      </c>
      <c r="W19" s="17" t="s">
        <v>123</v>
      </c>
      <c r="X19" s="17" t="s">
        <v>150</v>
      </c>
      <c r="Y19" s="17" t="s">
        <v>127</v>
      </c>
      <c r="Z19" s="17" t="s">
        <v>123</v>
      </c>
      <c r="AA19" s="17" t="s">
        <v>118</v>
      </c>
      <c r="AB19" s="17" t="s">
        <v>155</v>
      </c>
      <c r="AC19" s="17" t="s">
        <v>172</v>
      </c>
      <c r="AD19" s="17" t="s">
        <v>130</v>
      </c>
      <c r="AE19" s="17" t="s">
        <v>261</v>
      </c>
      <c r="AF19" s="17" t="s">
        <v>170</v>
      </c>
      <c r="AG19" s="17" t="s">
        <v>153</v>
      </c>
      <c r="AH19" s="17" t="s">
        <v>130</v>
      </c>
      <c r="AI19" s="17" t="s">
        <v>123</v>
      </c>
      <c r="AJ19" s="17" t="s">
        <v>124</v>
      </c>
    </row>
    <row r="20" spans="1:36" x14ac:dyDescent="0.3">
      <c r="B20" s="3">
        <f>((B9)+(B11)+(B13)+(B15)+(B17)+(B19))</f>
        <v>1</v>
      </c>
    </row>
  </sheetData>
  <sheetProtection algorithmName="SHA-512" hashValue="is9mmBexp9YGkLa1o73kFpg+/eRlT5DXvIgxj/sOfuxXU7TCK/0boTdWb5jrMxHgYSeQ7ng3yPTGZfYHbTpBPA==" saltValue="Mya7hKIqTtWSzAJaxfaWJA==" spinCount="100000" sheet="1" objects="1" scenarios="1"/>
  <mergeCells count="9">
    <mergeCell ref="M4:Q4"/>
    <mergeCell ref="R4:AB4"/>
    <mergeCell ref="AC4:AF4"/>
    <mergeCell ref="AG4:AJ4"/>
    <mergeCell ref="B2:F2"/>
    <mergeCell ref="C4:D4"/>
    <mergeCell ref="E4:I4"/>
    <mergeCell ref="J4:L4"/>
    <mergeCell ref="A3:C3"/>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J20"/>
  <sheetViews>
    <sheetView showGridLines="0" workbookViewId="0"/>
  </sheetViews>
  <sheetFormatPr defaultColWidth="10.88671875" defaultRowHeight="14.4" x14ac:dyDescent="0.3"/>
  <cols>
    <col min="1" max="1" width="56.77734375" customWidth="1"/>
    <col min="2" max="36" width="20.77734375" customWidth="1"/>
  </cols>
  <sheetData>
    <row r="1" spans="1:36" ht="21" x14ac:dyDescent="0.4">
      <c r="A1" s="4" t="str">
        <f>HYPERLINK("#Contents!A1","Return to Contents")</f>
        <v>Return to Contents</v>
      </c>
    </row>
    <row r="2" spans="1:36" ht="64.8" customHeight="1" x14ac:dyDescent="0.4">
      <c r="B2" s="90" t="s">
        <v>675</v>
      </c>
      <c r="C2" s="90"/>
      <c r="D2" s="90"/>
      <c r="E2" s="90"/>
      <c r="F2" s="90"/>
      <c r="G2" s="5"/>
      <c r="H2" s="5"/>
      <c r="I2" s="5"/>
      <c r="J2" s="5"/>
      <c r="K2" s="5"/>
      <c r="L2" s="6"/>
      <c r="M2" s="6"/>
    </row>
    <row r="3" spans="1:36" ht="79.8" customHeight="1" x14ac:dyDescent="0.3">
      <c r="A3" s="94" t="s">
        <v>688</v>
      </c>
      <c r="B3" s="94"/>
      <c r="C3" s="94"/>
      <c r="D3" s="94"/>
      <c r="E3" s="94"/>
      <c r="F3" s="52"/>
      <c r="G3" s="52"/>
      <c r="H3" s="52"/>
    </row>
    <row r="4" spans="1:36" ht="18" customHeight="1" x14ac:dyDescent="0.3">
      <c r="A4" s="1"/>
      <c r="B4" s="43"/>
      <c r="C4" s="87" t="s">
        <v>226</v>
      </c>
      <c r="D4" s="88"/>
      <c r="E4" s="86" t="s">
        <v>685</v>
      </c>
      <c r="F4" s="86"/>
      <c r="G4" s="86"/>
      <c r="H4" s="86"/>
      <c r="I4" s="86"/>
      <c r="J4" s="87" t="s">
        <v>629</v>
      </c>
      <c r="K4" s="86"/>
      <c r="L4" s="88"/>
      <c r="M4" s="86" t="s">
        <v>630</v>
      </c>
      <c r="N4" s="86"/>
      <c r="O4" s="86"/>
      <c r="P4" s="86"/>
      <c r="Q4" s="86"/>
      <c r="R4" s="83" t="s">
        <v>631</v>
      </c>
      <c r="S4" s="84"/>
      <c r="T4" s="84"/>
      <c r="U4" s="84"/>
      <c r="V4" s="84"/>
      <c r="W4" s="84"/>
      <c r="X4" s="84"/>
      <c r="Y4" s="84"/>
      <c r="Z4" s="84"/>
      <c r="AA4" s="84"/>
      <c r="AB4" s="85"/>
      <c r="AC4" s="86" t="s">
        <v>632</v>
      </c>
      <c r="AD4" s="86"/>
      <c r="AE4" s="86"/>
      <c r="AF4" s="86"/>
      <c r="AG4" s="87" t="s">
        <v>633</v>
      </c>
      <c r="AH4" s="86"/>
      <c r="AI4" s="86"/>
      <c r="AJ4" s="88"/>
    </row>
    <row r="5" spans="1:36" ht="99.6" customHeight="1" x14ac:dyDescent="0.3">
      <c r="A5" s="9" t="s">
        <v>654</v>
      </c>
      <c r="B5" s="46" t="s">
        <v>1</v>
      </c>
      <c r="C5" s="10" t="s">
        <v>2</v>
      </c>
      <c r="D5" s="11" t="s">
        <v>3</v>
      </c>
      <c r="E5" s="2" t="s">
        <v>634</v>
      </c>
      <c r="F5" s="2" t="s">
        <v>635</v>
      </c>
      <c r="G5" s="2" t="s">
        <v>636</v>
      </c>
      <c r="H5" s="2" t="s">
        <v>637</v>
      </c>
      <c r="I5" s="2" t="s">
        <v>638</v>
      </c>
      <c r="J5" s="10" t="s">
        <v>639</v>
      </c>
      <c r="K5" s="2" t="s">
        <v>640</v>
      </c>
      <c r="L5" s="11" t="s">
        <v>641</v>
      </c>
      <c r="M5" s="12" t="s">
        <v>642</v>
      </c>
      <c r="N5" s="12" t="s">
        <v>643</v>
      </c>
      <c r="O5" s="12" t="s">
        <v>644</v>
      </c>
      <c r="P5" s="12" t="s">
        <v>645</v>
      </c>
      <c r="Q5" s="12" t="s">
        <v>646</v>
      </c>
      <c r="R5" s="10" t="s">
        <v>4</v>
      </c>
      <c r="S5" s="2" t="s">
        <v>5</v>
      </c>
      <c r="T5" s="2" t="s">
        <v>6</v>
      </c>
      <c r="U5" s="2" t="s">
        <v>7</v>
      </c>
      <c r="V5" s="2" t="s">
        <v>8</v>
      </c>
      <c r="W5" s="2" t="s">
        <v>9</v>
      </c>
      <c r="X5" s="2" t="s">
        <v>10</v>
      </c>
      <c r="Y5" s="2" t="s">
        <v>11</v>
      </c>
      <c r="Z5" s="2" t="s">
        <v>12</v>
      </c>
      <c r="AA5" s="2" t="s">
        <v>647</v>
      </c>
      <c r="AB5" s="11" t="s">
        <v>648</v>
      </c>
      <c r="AC5" s="2" t="s">
        <v>649</v>
      </c>
      <c r="AD5" s="2" t="s">
        <v>650</v>
      </c>
      <c r="AE5" s="2" t="s">
        <v>651</v>
      </c>
      <c r="AF5" s="2" t="s">
        <v>652</v>
      </c>
      <c r="AG5" s="10" t="s">
        <v>13</v>
      </c>
      <c r="AH5" s="13" t="s">
        <v>14</v>
      </c>
      <c r="AI5" s="2" t="s">
        <v>653</v>
      </c>
      <c r="AJ5" s="11" t="s">
        <v>16</v>
      </c>
    </row>
    <row r="6" spans="1:36" ht="19.95" customHeight="1" x14ac:dyDescent="0.35">
      <c r="A6" s="14" t="s">
        <v>17</v>
      </c>
      <c r="B6" s="15" t="s">
        <v>18</v>
      </c>
      <c r="C6" s="15" t="s">
        <v>19</v>
      </c>
      <c r="D6" s="15" t="s">
        <v>20</v>
      </c>
      <c r="E6" s="15" t="s">
        <v>21</v>
      </c>
      <c r="F6" s="15" t="s">
        <v>22</v>
      </c>
      <c r="G6" s="15" t="s">
        <v>22</v>
      </c>
      <c r="H6" s="15" t="s">
        <v>22</v>
      </c>
      <c r="I6" s="15" t="s">
        <v>23</v>
      </c>
      <c r="J6" s="15" t="s">
        <v>24</v>
      </c>
      <c r="K6" s="15" t="s">
        <v>25</v>
      </c>
      <c r="L6" s="15" t="s">
        <v>26</v>
      </c>
      <c r="M6" s="15" t="s">
        <v>27</v>
      </c>
      <c r="N6" s="15" t="s">
        <v>28</v>
      </c>
      <c r="O6" s="15" t="s">
        <v>29</v>
      </c>
      <c r="P6" s="15" t="s">
        <v>30</v>
      </c>
      <c r="Q6" s="15" t="s">
        <v>31</v>
      </c>
      <c r="R6" s="15" t="s">
        <v>32</v>
      </c>
      <c r="S6" s="15" t="s">
        <v>33</v>
      </c>
      <c r="T6" s="15" t="s">
        <v>34</v>
      </c>
      <c r="U6" s="15" t="s">
        <v>35</v>
      </c>
      <c r="V6" s="15" t="s">
        <v>36</v>
      </c>
      <c r="W6" s="15" t="s">
        <v>37</v>
      </c>
      <c r="X6" s="15" t="s">
        <v>38</v>
      </c>
      <c r="Y6" s="15" t="s">
        <v>39</v>
      </c>
      <c r="Z6" s="15" t="s">
        <v>40</v>
      </c>
      <c r="AA6" s="15" t="s">
        <v>41</v>
      </c>
      <c r="AB6" s="15" t="s">
        <v>42</v>
      </c>
      <c r="AC6" s="15" t="s">
        <v>43</v>
      </c>
      <c r="AD6" s="15" t="s">
        <v>44</v>
      </c>
      <c r="AE6" s="15" t="s">
        <v>45</v>
      </c>
      <c r="AF6" s="15" t="s">
        <v>46</v>
      </c>
      <c r="AG6" s="15" t="s">
        <v>47</v>
      </c>
      <c r="AH6" s="15" t="s">
        <v>48</v>
      </c>
      <c r="AI6" s="15" t="s">
        <v>49</v>
      </c>
      <c r="AJ6" s="15" t="s">
        <v>50</v>
      </c>
    </row>
    <row r="7" spans="1:36" ht="19.95" customHeight="1" x14ac:dyDescent="0.35">
      <c r="A7" s="16" t="s">
        <v>51</v>
      </c>
      <c r="B7" s="17" t="s">
        <v>382</v>
      </c>
      <c r="C7" s="17" t="s">
        <v>383</v>
      </c>
      <c r="D7" s="17" t="s">
        <v>384</v>
      </c>
      <c r="E7" s="17" t="s">
        <v>385</v>
      </c>
      <c r="F7" s="17" t="s">
        <v>55</v>
      </c>
      <c r="G7" s="17" t="s">
        <v>56</v>
      </c>
      <c r="H7" s="17" t="s">
        <v>57</v>
      </c>
      <c r="I7" s="17" t="s">
        <v>357</v>
      </c>
      <c r="J7" s="17" t="s">
        <v>59</v>
      </c>
      <c r="K7" s="17" t="s">
        <v>60</v>
      </c>
      <c r="L7" s="17" t="s">
        <v>61</v>
      </c>
      <c r="M7" s="17" t="s">
        <v>62</v>
      </c>
      <c r="N7" s="17" t="s">
        <v>386</v>
      </c>
      <c r="O7" s="17" t="s">
        <v>348</v>
      </c>
      <c r="P7" s="17" t="s">
        <v>387</v>
      </c>
      <c r="Q7" s="17" t="s">
        <v>388</v>
      </c>
      <c r="R7" s="17" t="s">
        <v>67</v>
      </c>
      <c r="S7" s="17" t="s">
        <v>68</v>
      </c>
      <c r="T7" s="17" t="s">
        <v>69</v>
      </c>
      <c r="U7" s="17" t="s">
        <v>389</v>
      </c>
      <c r="V7" s="17" t="s">
        <v>136</v>
      </c>
      <c r="W7" s="17" t="s">
        <v>136</v>
      </c>
      <c r="X7" s="17" t="s">
        <v>167</v>
      </c>
      <c r="Y7" s="17" t="s">
        <v>140</v>
      </c>
      <c r="Z7" s="17" t="s">
        <v>162</v>
      </c>
      <c r="AA7" s="17" t="s">
        <v>75</v>
      </c>
      <c r="AB7" s="17" t="s">
        <v>76</v>
      </c>
      <c r="AC7" s="17" t="s">
        <v>77</v>
      </c>
      <c r="AD7" s="17" t="s">
        <v>390</v>
      </c>
      <c r="AE7" s="17" t="s">
        <v>79</v>
      </c>
      <c r="AF7" s="17" t="s">
        <v>391</v>
      </c>
      <c r="AG7" s="17" t="s">
        <v>392</v>
      </c>
      <c r="AH7" s="17" t="s">
        <v>307</v>
      </c>
      <c r="AI7" s="17" t="s">
        <v>83</v>
      </c>
      <c r="AJ7" s="17" t="s">
        <v>393</v>
      </c>
    </row>
    <row r="8" spans="1:36" ht="19.95" customHeight="1" x14ac:dyDescent="0.35">
      <c r="A8" s="14" t="s">
        <v>181</v>
      </c>
      <c r="B8" s="15" t="s">
        <v>29</v>
      </c>
      <c r="C8" s="15" t="s">
        <v>90</v>
      </c>
      <c r="D8" s="15" t="s">
        <v>98</v>
      </c>
      <c r="E8" s="15" t="s">
        <v>49</v>
      </c>
      <c r="F8" s="15" t="s">
        <v>137</v>
      </c>
      <c r="G8" s="15" t="s">
        <v>189</v>
      </c>
      <c r="H8" s="15" t="s">
        <v>205</v>
      </c>
      <c r="I8" s="15" t="s">
        <v>210</v>
      </c>
      <c r="J8" s="15" t="s">
        <v>97</v>
      </c>
      <c r="K8" s="15" t="s">
        <v>305</v>
      </c>
      <c r="L8" s="15" t="s">
        <v>73</v>
      </c>
      <c r="M8" s="15" t="s">
        <v>73</v>
      </c>
      <c r="N8" s="15" t="s">
        <v>101</v>
      </c>
      <c r="O8" s="15" t="s">
        <v>91</v>
      </c>
      <c r="P8" s="15" t="s">
        <v>95</v>
      </c>
      <c r="Q8" s="15" t="s">
        <v>79</v>
      </c>
      <c r="R8" s="15" t="s">
        <v>403</v>
      </c>
      <c r="S8" s="15" t="s">
        <v>103</v>
      </c>
      <c r="T8" s="15" t="s">
        <v>105</v>
      </c>
      <c r="U8" s="15" t="s">
        <v>100</v>
      </c>
      <c r="V8" s="15" t="s">
        <v>143</v>
      </c>
      <c r="W8" s="15" t="s">
        <v>100</v>
      </c>
      <c r="X8" s="15" t="s">
        <v>100</v>
      </c>
      <c r="Y8" s="15" t="s">
        <v>103</v>
      </c>
      <c r="Z8" s="15" t="s">
        <v>103</v>
      </c>
      <c r="AA8" s="15" t="s">
        <v>100</v>
      </c>
      <c r="AB8" s="15" t="s">
        <v>105</v>
      </c>
      <c r="AC8" s="15" t="s">
        <v>166</v>
      </c>
      <c r="AD8" s="15" t="s">
        <v>105</v>
      </c>
      <c r="AE8" s="15" t="s">
        <v>103</v>
      </c>
      <c r="AF8" s="15" t="s">
        <v>103</v>
      </c>
      <c r="AG8" s="15" t="s">
        <v>394</v>
      </c>
      <c r="AH8" s="15" t="s">
        <v>162</v>
      </c>
      <c r="AI8" s="15" t="s">
        <v>100</v>
      </c>
      <c r="AJ8" s="15" t="s">
        <v>103</v>
      </c>
    </row>
    <row r="9" spans="1:36" ht="19.95" customHeight="1" x14ac:dyDescent="0.35">
      <c r="A9" s="16" t="s">
        <v>404</v>
      </c>
      <c r="B9" s="17" t="s">
        <v>171</v>
      </c>
      <c r="C9" s="17" t="s">
        <v>171</v>
      </c>
      <c r="D9" s="17" t="s">
        <v>171</v>
      </c>
      <c r="E9" s="17" t="s">
        <v>117</v>
      </c>
      <c r="F9" s="17" t="s">
        <v>116</v>
      </c>
      <c r="G9" s="17" t="s">
        <v>149</v>
      </c>
      <c r="H9" s="17" t="s">
        <v>149</v>
      </c>
      <c r="I9" s="17" t="s">
        <v>153</v>
      </c>
      <c r="J9" s="17" t="s">
        <v>170</v>
      </c>
      <c r="K9" s="17" t="s">
        <v>146</v>
      </c>
      <c r="L9" s="17" t="s">
        <v>124</v>
      </c>
      <c r="M9" s="17" t="s">
        <v>118</v>
      </c>
      <c r="N9" s="17" t="s">
        <v>153</v>
      </c>
      <c r="O9" s="17" t="s">
        <v>110</v>
      </c>
      <c r="P9" s="17" t="s">
        <v>171</v>
      </c>
      <c r="Q9" s="17" t="s">
        <v>116</v>
      </c>
      <c r="R9" s="17" t="s">
        <v>295</v>
      </c>
      <c r="S9" s="17" t="s">
        <v>175</v>
      </c>
      <c r="T9" s="17" t="s">
        <v>175</v>
      </c>
      <c r="U9" s="17" t="s">
        <v>123</v>
      </c>
      <c r="V9" s="17" t="s">
        <v>153</v>
      </c>
      <c r="W9" s="17" t="s">
        <v>123</v>
      </c>
      <c r="X9" s="17" t="s">
        <v>123</v>
      </c>
      <c r="Y9" s="17" t="s">
        <v>153</v>
      </c>
      <c r="Z9" s="17" t="s">
        <v>153</v>
      </c>
      <c r="AA9" s="17" t="s">
        <v>123</v>
      </c>
      <c r="AB9" s="17" t="s">
        <v>153</v>
      </c>
      <c r="AC9" s="17" t="s">
        <v>119</v>
      </c>
      <c r="AD9" s="17" t="s">
        <v>175</v>
      </c>
      <c r="AE9" s="17" t="s">
        <v>172</v>
      </c>
      <c r="AF9" s="17" t="s">
        <v>123</v>
      </c>
      <c r="AG9" s="17" t="s">
        <v>194</v>
      </c>
      <c r="AH9" s="17" t="s">
        <v>125</v>
      </c>
      <c r="AI9" s="17" t="s">
        <v>174</v>
      </c>
      <c r="AJ9" s="17" t="s">
        <v>123</v>
      </c>
    </row>
    <row r="10" spans="1:36" ht="19.95" customHeight="1" x14ac:dyDescent="0.35">
      <c r="A10" s="14" t="s">
        <v>298</v>
      </c>
      <c r="B10" s="15" t="s">
        <v>44</v>
      </c>
      <c r="C10" s="15" t="s">
        <v>87</v>
      </c>
      <c r="D10" s="15" t="s">
        <v>396</v>
      </c>
      <c r="E10" s="15" t="s">
        <v>139</v>
      </c>
      <c r="F10" s="15" t="s">
        <v>139</v>
      </c>
      <c r="G10" s="15" t="s">
        <v>292</v>
      </c>
      <c r="H10" s="15" t="s">
        <v>158</v>
      </c>
      <c r="I10" s="15" t="s">
        <v>91</v>
      </c>
      <c r="J10" s="15" t="s">
        <v>88</v>
      </c>
      <c r="K10" s="15" t="s">
        <v>178</v>
      </c>
      <c r="L10" s="15" t="s">
        <v>92</v>
      </c>
      <c r="M10" s="15" t="s">
        <v>187</v>
      </c>
      <c r="N10" s="15" t="s">
        <v>178</v>
      </c>
      <c r="O10" s="15" t="s">
        <v>188</v>
      </c>
      <c r="P10" s="15" t="s">
        <v>196</v>
      </c>
      <c r="Q10" s="15" t="s">
        <v>235</v>
      </c>
      <c r="R10" s="15" t="s">
        <v>94</v>
      </c>
      <c r="S10" s="15" t="s">
        <v>105</v>
      </c>
      <c r="T10" s="15" t="s">
        <v>180</v>
      </c>
      <c r="U10" s="15" t="s">
        <v>105</v>
      </c>
      <c r="V10" s="15" t="s">
        <v>73</v>
      </c>
      <c r="W10" s="15" t="s">
        <v>105</v>
      </c>
      <c r="X10" s="15" t="s">
        <v>104</v>
      </c>
      <c r="Y10" s="15" t="s">
        <v>104</v>
      </c>
      <c r="Z10" s="15" t="s">
        <v>210</v>
      </c>
      <c r="AA10" s="15" t="s">
        <v>105</v>
      </c>
      <c r="AB10" s="15" t="s">
        <v>101</v>
      </c>
      <c r="AC10" s="15" t="s">
        <v>397</v>
      </c>
      <c r="AD10" s="15" t="s">
        <v>131</v>
      </c>
      <c r="AE10" s="15" t="s">
        <v>206</v>
      </c>
      <c r="AF10" s="15" t="s">
        <v>164</v>
      </c>
      <c r="AG10" s="15" t="s">
        <v>398</v>
      </c>
      <c r="AH10" s="15" t="s">
        <v>131</v>
      </c>
      <c r="AI10" s="15" t="s">
        <v>105</v>
      </c>
      <c r="AJ10" s="15" t="s">
        <v>39</v>
      </c>
    </row>
    <row r="11" spans="1:36" ht="19.95" customHeight="1" x14ac:dyDescent="0.35">
      <c r="A11" s="16" t="s">
        <v>399</v>
      </c>
      <c r="B11" s="17" t="s">
        <v>147</v>
      </c>
      <c r="C11" s="17" t="s">
        <v>110</v>
      </c>
      <c r="D11" s="17" t="s">
        <v>113</v>
      </c>
      <c r="E11" s="17" t="s">
        <v>185</v>
      </c>
      <c r="F11" s="17" t="s">
        <v>120</v>
      </c>
      <c r="G11" s="17" t="s">
        <v>147</v>
      </c>
      <c r="H11" s="17" t="s">
        <v>116</v>
      </c>
      <c r="I11" s="17" t="s">
        <v>150</v>
      </c>
      <c r="J11" s="17" t="s">
        <v>119</v>
      </c>
      <c r="K11" s="17" t="s">
        <v>170</v>
      </c>
      <c r="L11" s="17" t="s">
        <v>129</v>
      </c>
      <c r="M11" s="17" t="s">
        <v>150</v>
      </c>
      <c r="N11" s="17" t="s">
        <v>185</v>
      </c>
      <c r="O11" s="17" t="s">
        <v>146</v>
      </c>
      <c r="P11" s="17" t="s">
        <v>115</v>
      </c>
      <c r="Q11" s="17" t="s">
        <v>110</v>
      </c>
      <c r="R11" s="17" t="s">
        <v>155</v>
      </c>
      <c r="S11" s="17" t="s">
        <v>175</v>
      </c>
      <c r="T11" s="17" t="s">
        <v>259</v>
      </c>
      <c r="U11" s="17" t="s">
        <v>174</v>
      </c>
      <c r="V11" s="17" t="s">
        <v>117</v>
      </c>
      <c r="W11" s="17" t="s">
        <v>174</v>
      </c>
      <c r="X11" s="17" t="s">
        <v>146</v>
      </c>
      <c r="Y11" s="17" t="s">
        <v>146</v>
      </c>
      <c r="Z11" s="17" t="s">
        <v>173</v>
      </c>
      <c r="AA11" s="17" t="s">
        <v>125</v>
      </c>
      <c r="AB11" s="17" t="s">
        <v>270</v>
      </c>
      <c r="AC11" s="17" t="s">
        <v>284</v>
      </c>
      <c r="AD11" s="17" t="s">
        <v>261</v>
      </c>
      <c r="AE11" s="17" t="s">
        <v>112</v>
      </c>
      <c r="AF11" s="17" t="s">
        <v>175</v>
      </c>
      <c r="AG11" s="17" t="s">
        <v>119</v>
      </c>
      <c r="AH11" s="17" t="s">
        <v>285</v>
      </c>
      <c r="AI11" s="17" t="s">
        <v>146</v>
      </c>
      <c r="AJ11" s="17" t="s">
        <v>153</v>
      </c>
    </row>
    <row r="12" spans="1:36" ht="19.95" customHeight="1" x14ac:dyDescent="0.35">
      <c r="A12" s="14" t="s">
        <v>161</v>
      </c>
      <c r="B12" s="15" t="s">
        <v>401</v>
      </c>
      <c r="C12" s="15" t="s">
        <v>27</v>
      </c>
      <c r="D12" s="15" t="s">
        <v>299</v>
      </c>
      <c r="E12" s="15" t="s">
        <v>372</v>
      </c>
      <c r="F12" s="15" t="s">
        <v>372</v>
      </c>
      <c r="G12" s="15" t="s">
        <v>137</v>
      </c>
      <c r="H12" s="15" t="s">
        <v>91</v>
      </c>
      <c r="I12" s="15" t="s">
        <v>49</v>
      </c>
      <c r="J12" s="15" t="s">
        <v>160</v>
      </c>
      <c r="K12" s="15" t="s">
        <v>181</v>
      </c>
      <c r="L12" s="15" t="s">
        <v>178</v>
      </c>
      <c r="M12" s="15" t="s">
        <v>49</v>
      </c>
      <c r="N12" s="15" t="s">
        <v>90</v>
      </c>
      <c r="O12" s="15" t="s">
        <v>79</v>
      </c>
      <c r="P12" s="15" t="s">
        <v>108</v>
      </c>
      <c r="Q12" s="15" t="s">
        <v>158</v>
      </c>
      <c r="R12" s="15" t="s">
        <v>163</v>
      </c>
      <c r="S12" s="15" t="s">
        <v>372</v>
      </c>
      <c r="T12" s="15" t="s">
        <v>134</v>
      </c>
      <c r="U12" s="15" t="s">
        <v>108</v>
      </c>
      <c r="V12" s="15" t="s">
        <v>39</v>
      </c>
      <c r="W12" s="15" t="s">
        <v>198</v>
      </c>
      <c r="X12" s="15" t="s">
        <v>164</v>
      </c>
      <c r="Y12" s="15" t="s">
        <v>198</v>
      </c>
      <c r="Z12" s="15" t="s">
        <v>105</v>
      </c>
      <c r="AA12" s="15" t="s">
        <v>162</v>
      </c>
      <c r="AB12" s="15" t="s">
        <v>74</v>
      </c>
      <c r="AC12" s="15" t="s">
        <v>305</v>
      </c>
      <c r="AD12" s="15" t="s">
        <v>372</v>
      </c>
      <c r="AE12" s="15" t="s">
        <v>206</v>
      </c>
      <c r="AF12" s="15" t="s">
        <v>317</v>
      </c>
      <c r="AG12" s="15" t="s">
        <v>329</v>
      </c>
      <c r="AH12" s="15" t="s">
        <v>133</v>
      </c>
      <c r="AI12" s="15" t="s">
        <v>104</v>
      </c>
      <c r="AJ12" s="15" t="s">
        <v>358</v>
      </c>
    </row>
    <row r="13" spans="1:36" ht="19.95" customHeight="1" x14ac:dyDescent="0.35">
      <c r="A13" s="16" t="s">
        <v>402</v>
      </c>
      <c r="B13" s="17" t="s">
        <v>150</v>
      </c>
      <c r="C13" s="17" t="s">
        <v>110</v>
      </c>
      <c r="D13" s="17" t="s">
        <v>146</v>
      </c>
      <c r="E13" s="17" t="s">
        <v>146</v>
      </c>
      <c r="F13" s="17" t="s">
        <v>185</v>
      </c>
      <c r="G13" s="17" t="s">
        <v>129</v>
      </c>
      <c r="H13" s="17" t="s">
        <v>148</v>
      </c>
      <c r="I13" s="17" t="s">
        <v>110</v>
      </c>
      <c r="J13" s="17" t="s">
        <v>170</v>
      </c>
      <c r="K13" s="17" t="s">
        <v>176</v>
      </c>
      <c r="L13" s="17" t="s">
        <v>147</v>
      </c>
      <c r="M13" s="17" t="s">
        <v>110</v>
      </c>
      <c r="N13" s="17" t="s">
        <v>176</v>
      </c>
      <c r="O13" s="17" t="s">
        <v>117</v>
      </c>
      <c r="P13" s="17" t="s">
        <v>146</v>
      </c>
      <c r="Q13" s="17" t="s">
        <v>146</v>
      </c>
      <c r="R13" s="17" t="s">
        <v>149</v>
      </c>
      <c r="S13" s="17" t="s">
        <v>150</v>
      </c>
      <c r="T13" s="17" t="s">
        <v>185</v>
      </c>
      <c r="U13" s="17" t="s">
        <v>119</v>
      </c>
      <c r="V13" s="17" t="s">
        <v>115</v>
      </c>
      <c r="W13" s="17" t="s">
        <v>153</v>
      </c>
      <c r="X13" s="17" t="s">
        <v>115</v>
      </c>
      <c r="Y13" s="17" t="s">
        <v>119</v>
      </c>
      <c r="Z13" s="17" t="s">
        <v>114</v>
      </c>
      <c r="AA13" s="17" t="s">
        <v>289</v>
      </c>
      <c r="AB13" s="17" t="s">
        <v>283</v>
      </c>
      <c r="AC13" s="17" t="s">
        <v>116</v>
      </c>
      <c r="AD13" s="17" t="s">
        <v>110</v>
      </c>
      <c r="AE13" s="17" t="s">
        <v>112</v>
      </c>
      <c r="AF13" s="17" t="s">
        <v>113</v>
      </c>
      <c r="AG13" s="17" t="s">
        <v>170</v>
      </c>
      <c r="AH13" s="17" t="s">
        <v>176</v>
      </c>
      <c r="AI13" s="17" t="s">
        <v>150</v>
      </c>
      <c r="AJ13" s="17" t="s">
        <v>147</v>
      </c>
    </row>
    <row r="14" spans="1:36" ht="19.95" customHeight="1" x14ac:dyDescent="0.35">
      <c r="A14" s="14" t="s">
        <v>188</v>
      </c>
      <c r="B14" s="15" t="s">
        <v>107</v>
      </c>
      <c r="C14" s="15" t="s">
        <v>230</v>
      </c>
      <c r="D14" s="15" t="s">
        <v>94</v>
      </c>
      <c r="E14" s="15" t="s">
        <v>97</v>
      </c>
      <c r="F14" s="15" t="s">
        <v>75</v>
      </c>
      <c r="G14" s="15" t="s">
        <v>108</v>
      </c>
      <c r="H14" s="15" t="s">
        <v>292</v>
      </c>
      <c r="I14" s="15" t="s">
        <v>292</v>
      </c>
      <c r="J14" s="15" t="s">
        <v>291</v>
      </c>
      <c r="K14" s="15" t="s">
        <v>180</v>
      </c>
      <c r="L14" s="15" t="s">
        <v>329</v>
      </c>
      <c r="M14" s="15" t="s">
        <v>179</v>
      </c>
      <c r="N14" s="15" t="s">
        <v>292</v>
      </c>
      <c r="O14" s="15" t="s">
        <v>279</v>
      </c>
      <c r="P14" s="15" t="s">
        <v>42</v>
      </c>
      <c r="Q14" s="15" t="s">
        <v>91</v>
      </c>
      <c r="R14" s="15" t="s">
        <v>73</v>
      </c>
      <c r="S14" s="15" t="s">
        <v>246</v>
      </c>
      <c r="T14" s="15" t="s">
        <v>134</v>
      </c>
      <c r="U14" s="15" t="s">
        <v>292</v>
      </c>
      <c r="V14" s="15" t="s">
        <v>158</v>
      </c>
      <c r="W14" s="15" t="s">
        <v>205</v>
      </c>
      <c r="X14" s="15" t="s">
        <v>102</v>
      </c>
      <c r="Y14" s="15" t="s">
        <v>143</v>
      </c>
      <c r="Z14" s="15" t="s">
        <v>100</v>
      </c>
      <c r="AA14" s="15" t="s">
        <v>198</v>
      </c>
      <c r="AB14" s="15" t="s">
        <v>105</v>
      </c>
      <c r="AC14" s="15" t="s">
        <v>45</v>
      </c>
      <c r="AD14" s="15" t="s">
        <v>76</v>
      </c>
      <c r="AE14" s="15" t="s">
        <v>143</v>
      </c>
      <c r="AF14" s="15" t="s">
        <v>87</v>
      </c>
      <c r="AG14" s="15" t="s">
        <v>161</v>
      </c>
      <c r="AH14" s="15" t="s">
        <v>292</v>
      </c>
      <c r="AI14" s="15" t="s">
        <v>198</v>
      </c>
      <c r="AJ14" s="15" t="s">
        <v>132</v>
      </c>
    </row>
    <row r="15" spans="1:36" ht="19.95" customHeight="1" x14ac:dyDescent="0.35">
      <c r="A15" s="16" t="s">
        <v>400</v>
      </c>
      <c r="B15" s="17" t="s">
        <v>113</v>
      </c>
      <c r="C15" s="17" t="s">
        <v>113</v>
      </c>
      <c r="D15" s="17" t="s">
        <v>150</v>
      </c>
      <c r="E15" s="17" t="s">
        <v>129</v>
      </c>
      <c r="F15" s="17" t="s">
        <v>146</v>
      </c>
      <c r="G15" s="17" t="s">
        <v>185</v>
      </c>
      <c r="H15" s="17" t="s">
        <v>115</v>
      </c>
      <c r="I15" s="17" t="s">
        <v>185</v>
      </c>
      <c r="J15" s="17" t="s">
        <v>185</v>
      </c>
      <c r="K15" s="17" t="s">
        <v>129</v>
      </c>
      <c r="L15" s="17" t="s">
        <v>113</v>
      </c>
      <c r="M15" s="17" t="s">
        <v>129</v>
      </c>
      <c r="N15" s="17" t="s">
        <v>117</v>
      </c>
      <c r="O15" s="17" t="s">
        <v>113</v>
      </c>
      <c r="P15" s="17" t="s">
        <v>147</v>
      </c>
      <c r="Q15" s="17" t="s">
        <v>147</v>
      </c>
      <c r="R15" s="17" t="s">
        <v>125</v>
      </c>
      <c r="S15" s="17" t="s">
        <v>176</v>
      </c>
      <c r="T15" s="17" t="s">
        <v>185</v>
      </c>
      <c r="U15" s="17" t="s">
        <v>284</v>
      </c>
      <c r="V15" s="17" t="s">
        <v>194</v>
      </c>
      <c r="W15" s="17" t="s">
        <v>185</v>
      </c>
      <c r="X15" s="17" t="s">
        <v>119</v>
      </c>
      <c r="Y15" s="17" t="s">
        <v>176</v>
      </c>
      <c r="Z15" s="17" t="s">
        <v>123</v>
      </c>
      <c r="AA15" s="17" t="s">
        <v>146</v>
      </c>
      <c r="AB15" s="17" t="s">
        <v>124</v>
      </c>
      <c r="AC15" s="17" t="s">
        <v>171</v>
      </c>
      <c r="AD15" s="17" t="s">
        <v>113</v>
      </c>
      <c r="AE15" s="17" t="s">
        <v>170</v>
      </c>
      <c r="AF15" s="17" t="s">
        <v>111</v>
      </c>
      <c r="AG15" s="17" t="s">
        <v>170</v>
      </c>
      <c r="AH15" s="17" t="s">
        <v>150</v>
      </c>
      <c r="AI15" s="17" t="s">
        <v>270</v>
      </c>
      <c r="AJ15" s="17" t="s">
        <v>176</v>
      </c>
    </row>
    <row r="16" spans="1:36" ht="19.95" customHeight="1" x14ac:dyDescent="0.35">
      <c r="A16" s="14" t="s">
        <v>100</v>
      </c>
      <c r="B16" s="15" t="s">
        <v>332</v>
      </c>
      <c r="C16" s="15" t="s">
        <v>200</v>
      </c>
      <c r="D16" s="15" t="s">
        <v>347</v>
      </c>
      <c r="E16" s="15" t="s">
        <v>291</v>
      </c>
      <c r="F16" s="15" t="s">
        <v>292</v>
      </c>
      <c r="G16" s="15" t="s">
        <v>376</v>
      </c>
      <c r="H16" s="15" t="s">
        <v>187</v>
      </c>
      <c r="I16" s="15" t="s">
        <v>306</v>
      </c>
      <c r="J16" s="15" t="s">
        <v>72</v>
      </c>
      <c r="K16" s="15" t="s">
        <v>394</v>
      </c>
      <c r="L16" s="15" t="s">
        <v>298</v>
      </c>
      <c r="M16" s="15" t="s">
        <v>139</v>
      </c>
      <c r="N16" s="15" t="s">
        <v>241</v>
      </c>
      <c r="O16" s="15" t="s">
        <v>179</v>
      </c>
      <c r="P16" s="15" t="s">
        <v>135</v>
      </c>
      <c r="Q16" s="15" t="s">
        <v>76</v>
      </c>
      <c r="R16" s="15" t="s">
        <v>104</v>
      </c>
      <c r="S16" s="15" t="s">
        <v>278</v>
      </c>
      <c r="T16" s="15" t="s">
        <v>198</v>
      </c>
      <c r="U16" s="15" t="s">
        <v>91</v>
      </c>
      <c r="V16" s="15" t="s">
        <v>41</v>
      </c>
      <c r="W16" s="15" t="s">
        <v>90</v>
      </c>
      <c r="X16" s="15" t="s">
        <v>198</v>
      </c>
      <c r="Y16" s="15" t="s">
        <v>143</v>
      </c>
      <c r="Z16" s="15" t="s">
        <v>103</v>
      </c>
      <c r="AA16" s="15" t="s">
        <v>101</v>
      </c>
      <c r="AB16" s="15" t="s">
        <v>206</v>
      </c>
      <c r="AC16" s="15" t="s">
        <v>79</v>
      </c>
      <c r="AD16" s="15" t="s">
        <v>40</v>
      </c>
      <c r="AE16" s="15" t="s">
        <v>164</v>
      </c>
      <c r="AF16" s="15" t="s">
        <v>44</v>
      </c>
      <c r="AG16" s="15" t="s">
        <v>372</v>
      </c>
      <c r="AH16" s="15" t="s">
        <v>188</v>
      </c>
      <c r="AI16" s="15" t="s">
        <v>143</v>
      </c>
      <c r="AJ16" s="15" t="s">
        <v>323</v>
      </c>
    </row>
    <row r="17" spans="1:36" ht="19.95" customHeight="1" x14ac:dyDescent="0.35">
      <c r="A17" s="16" t="s">
        <v>395</v>
      </c>
      <c r="B17" s="17" t="s">
        <v>115</v>
      </c>
      <c r="C17" s="17" t="s">
        <v>150</v>
      </c>
      <c r="D17" s="17" t="s">
        <v>284</v>
      </c>
      <c r="E17" s="17" t="s">
        <v>112</v>
      </c>
      <c r="F17" s="17" t="s">
        <v>113</v>
      </c>
      <c r="G17" s="17" t="s">
        <v>120</v>
      </c>
      <c r="H17" s="17" t="s">
        <v>148</v>
      </c>
      <c r="I17" s="17" t="s">
        <v>112</v>
      </c>
      <c r="J17" s="17" t="s">
        <v>147</v>
      </c>
      <c r="K17" s="17" t="s">
        <v>120</v>
      </c>
      <c r="L17" s="17" t="s">
        <v>283</v>
      </c>
      <c r="M17" s="17" t="s">
        <v>194</v>
      </c>
      <c r="N17" s="17" t="s">
        <v>283</v>
      </c>
      <c r="O17" s="17" t="s">
        <v>148</v>
      </c>
      <c r="P17" s="17" t="s">
        <v>176</v>
      </c>
      <c r="Q17" s="17" t="s">
        <v>185</v>
      </c>
      <c r="R17" s="17" t="s">
        <v>175</v>
      </c>
      <c r="S17" s="17" t="s">
        <v>273</v>
      </c>
      <c r="T17" s="17" t="s">
        <v>127</v>
      </c>
      <c r="U17" s="17" t="s">
        <v>283</v>
      </c>
      <c r="V17" s="17" t="s">
        <v>185</v>
      </c>
      <c r="W17" s="17" t="s">
        <v>152</v>
      </c>
      <c r="X17" s="17" t="s">
        <v>185</v>
      </c>
      <c r="Y17" s="17" t="s">
        <v>148</v>
      </c>
      <c r="Z17" s="17" t="s">
        <v>124</v>
      </c>
      <c r="AA17" s="17" t="s">
        <v>121</v>
      </c>
      <c r="AB17" s="17" t="s">
        <v>147</v>
      </c>
      <c r="AC17" s="17" t="s">
        <v>124</v>
      </c>
      <c r="AD17" s="17" t="s">
        <v>118</v>
      </c>
      <c r="AE17" s="17" t="s">
        <v>147</v>
      </c>
      <c r="AF17" s="17" t="s">
        <v>263</v>
      </c>
      <c r="AG17" s="17" t="s">
        <v>149</v>
      </c>
      <c r="AH17" s="17" t="s">
        <v>171</v>
      </c>
      <c r="AI17" s="17" t="s">
        <v>112</v>
      </c>
      <c r="AJ17" s="17" t="s">
        <v>310</v>
      </c>
    </row>
    <row r="18" spans="1:36" ht="19.95" customHeight="1" x14ac:dyDescent="0.35">
      <c r="A18" s="14" t="s">
        <v>290</v>
      </c>
      <c r="B18" s="15" t="s">
        <v>210</v>
      </c>
      <c r="C18" s="15" t="s">
        <v>198</v>
      </c>
      <c r="D18" s="15" t="s">
        <v>104</v>
      </c>
      <c r="E18" s="15" t="s">
        <v>103</v>
      </c>
      <c r="F18" s="15" t="s">
        <v>103</v>
      </c>
      <c r="G18" s="15" t="s">
        <v>103</v>
      </c>
      <c r="H18" s="15" t="s">
        <v>103</v>
      </c>
      <c r="I18" s="15" t="s">
        <v>198</v>
      </c>
      <c r="J18" s="15" t="s">
        <v>105</v>
      </c>
      <c r="K18" s="15" t="s">
        <v>143</v>
      </c>
      <c r="L18" s="15" t="s">
        <v>105</v>
      </c>
      <c r="M18" s="15" t="s">
        <v>105</v>
      </c>
      <c r="N18" s="15" t="s">
        <v>103</v>
      </c>
      <c r="O18" s="15" t="s">
        <v>103</v>
      </c>
      <c r="P18" s="15" t="s">
        <v>104</v>
      </c>
      <c r="Q18" s="15" t="s">
        <v>105</v>
      </c>
      <c r="R18" s="15" t="s">
        <v>100</v>
      </c>
      <c r="S18" s="15" t="s">
        <v>100</v>
      </c>
      <c r="T18" s="15" t="s">
        <v>103</v>
      </c>
      <c r="U18" s="15" t="s">
        <v>143</v>
      </c>
      <c r="V18" s="15" t="s">
        <v>100</v>
      </c>
      <c r="W18" s="15" t="s">
        <v>105</v>
      </c>
      <c r="X18" s="15" t="s">
        <v>103</v>
      </c>
      <c r="Y18" s="15" t="s">
        <v>100</v>
      </c>
      <c r="Z18" s="15" t="s">
        <v>100</v>
      </c>
      <c r="AA18" s="15" t="s">
        <v>100</v>
      </c>
      <c r="AB18" s="15" t="s">
        <v>100</v>
      </c>
      <c r="AC18" s="15" t="s">
        <v>103</v>
      </c>
      <c r="AD18" s="15" t="s">
        <v>105</v>
      </c>
      <c r="AE18" s="15" t="s">
        <v>103</v>
      </c>
      <c r="AF18" s="15" t="s">
        <v>198</v>
      </c>
      <c r="AG18" s="15" t="s">
        <v>103</v>
      </c>
      <c r="AH18" s="15" t="s">
        <v>105</v>
      </c>
      <c r="AI18" s="15" t="s">
        <v>100</v>
      </c>
      <c r="AJ18" s="15" t="s">
        <v>198</v>
      </c>
    </row>
    <row r="19" spans="1:36" ht="19.95" customHeight="1" x14ac:dyDescent="0.35">
      <c r="A19" s="16" t="s">
        <v>294</v>
      </c>
      <c r="B19" s="17" t="s">
        <v>175</v>
      </c>
      <c r="C19" s="17" t="s">
        <v>175</v>
      </c>
      <c r="D19" s="17" t="s">
        <v>175</v>
      </c>
      <c r="E19" s="17" t="s">
        <v>123</v>
      </c>
      <c r="F19" s="17" t="s">
        <v>123</v>
      </c>
      <c r="G19" s="17" t="s">
        <v>175</v>
      </c>
      <c r="H19" s="17" t="s">
        <v>123</v>
      </c>
      <c r="I19" s="17" t="s">
        <v>174</v>
      </c>
      <c r="J19" s="17" t="s">
        <v>175</v>
      </c>
      <c r="K19" s="17" t="s">
        <v>175</v>
      </c>
      <c r="L19" s="17" t="s">
        <v>175</v>
      </c>
      <c r="M19" s="17" t="s">
        <v>175</v>
      </c>
      <c r="N19" s="17" t="s">
        <v>175</v>
      </c>
      <c r="O19" s="17" t="s">
        <v>175</v>
      </c>
      <c r="P19" s="17" t="s">
        <v>175</v>
      </c>
      <c r="Q19" s="17" t="s">
        <v>175</v>
      </c>
      <c r="R19" s="17" t="s">
        <v>123</v>
      </c>
      <c r="S19" s="17" t="s">
        <v>123</v>
      </c>
      <c r="T19" s="17" t="s">
        <v>175</v>
      </c>
      <c r="U19" s="17" t="s">
        <v>127</v>
      </c>
      <c r="V19" s="17" t="s">
        <v>175</v>
      </c>
      <c r="W19" s="17" t="s">
        <v>174</v>
      </c>
      <c r="X19" s="17" t="s">
        <v>125</v>
      </c>
      <c r="Y19" s="17" t="s">
        <v>123</v>
      </c>
      <c r="Z19" s="17" t="s">
        <v>123</v>
      </c>
      <c r="AA19" s="17" t="s">
        <v>123</v>
      </c>
      <c r="AB19" s="17" t="s">
        <v>175</v>
      </c>
      <c r="AC19" s="17" t="s">
        <v>123</v>
      </c>
      <c r="AD19" s="17" t="s">
        <v>175</v>
      </c>
      <c r="AE19" s="17" t="s">
        <v>174</v>
      </c>
      <c r="AF19" s="17" t="s">
        <v>175</v>
      </c>
      <c r="AG19" s="17" t="s">
        <v>123</v>
      </c>
      <c r="AH19" s="17" t="s">
        <v>175</v>
      </c>
      <c r="AI19" s="17" t="s">
        <v>123</v>
      </c>
      <c r="AJ19" s="17" t="s">
        <v>175</v>
      </c>
    </row>
    <row r="20" spans="1:36" x14ac:dyDescent="0.3">
      <c r="B20" s="3">
        <f>((B9)+(B11)+(B13)+(B15)+(B17)+(B19))</f>
        <v>1</v>
      </c>
      <c r="D20" s="3"/>
    </row>
  </sheetData>
  <sheetProtection algorithmName="SHA-512" hashValue="tKkLHoSScGMzHTDlE4hZPXqVWSOznOUnlwT/+hMxyObpK5uurN9yUyY7GkreJdWncmeusUDZhb4Db9Gdjc9WVA==" saltValue="UTTK6YyFrdsWJkBWNgcSpQ==" spinCount="100000" sheet="1" objects="1" scenarios="1"/>
  <mergeCells count="9">
    <mergeCell ref="M4:Q4"/>
    <mergeCell ref="R4:AB4"/>
    <mergeCell ref="AC4:AF4"/>
    <mergeCell ref="AG4:AJ4"/>
    <mergeCell ref="B2:F2"/>
    <mergeCell ref="A3:E3"/>
    <mergeCell ref="C4:D4"/>
    <mergeCell ref="E4:I4"/>
    <mergeCell ref="J4:L4"/>
  </mergeCells>
  <pageMargins left="0.7" right="0.7" top="0.75" bottom="0.75" header="0.3" footer="0.3"/>
  <pageSetup paperSize="9" fitToHeight="0" orientation="landscape" horizontalDpi="300" verticalDpi="300"/>
  <headerFooter scaleWithDoc="0" alignWithMargins="0">
    <oddHeader>&amp;LPoll&amp;C&amp;R</oddHeader>
    <oddFooter>&amp;LIreland Thinks&amp;C&amp;R&amp;P / &amp;N</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FRONTPAGEINTRODUCTION</vt:lpstr>
      <vt:lpstr>Contents</vt:lpstr>
      <vt:lpstr>MAINPollQuestion1ExcNVsUndecs</vt:lpstr>
      <vt:lpstr>MAINPollQuestion1IncNVsUndecs</vt:lpstr>
      <vt:lpstr>Q1a</vt:lpstr>
      <vt:lpstr>Q1b</vt:lpstr>
      <vt:lpstr>Q1c</vt:lpstr>
      <vt:lpstr>Q2</vt:lpstr>
      <vt:lpstr>Q3.1</vt:lpstr>
      <vt:lpstr>Q3.2</vt:lpstr>
      <vt:lpstr>Q3.3</vt:lpstr>
      <vt:lpstr>Q3.4</vt:lpstr>
      <vt:lpstr>Q3.5</vt:lpstr>
      <vt:lpstr>Q3.6</vt:lpstr>
      <vt:lpstr>Q3.7</vt:lpstr>
      <vt:lpstr>Q3.8</vt:lpstr>
      <vt:lpstr>Q3.9</vt:lpstr>
      <vt:lpstr>Q3.10</vt:lpstr>
      <vt:lpstr>Q3.11</vt:lpstr>
      <vt:lpstr>Q4.1</vt:lpstr>
      <vt:lpstr>Q4.2</vt:lpstr>
      <vt:lpstr>Q4.3</vt:lpstr>
      <vt:lpstr>Q4.4</vt:lpstr>
      <vt:lpstr>Q4.5</vt:lpstr>
      <vt:lpstr>Q4.6</vt:lpstr>
      <vt:lpstr>Q4.7</vt:lpstr>
      <vt:lpstr>Q4.8</vt:lpstr>
      <vt:lpstr>Q4.9</vt:lpstr>
      <vt:lpstr>Q4.10</vt:lpstr>
      <vt:lpstr>Q4.11</vt:lpstr>
      <vt:lpstr>Q4.12</vt:lpstr>
      <vt:lpstr>Q4.13</vt:lpstr>
      <vt:lpstr>Q4.14</vt:lpstr>
      <vt:lpstr>Q4.15</vt:lpstr>
      <vt:lpstr>Q4.16</vt:lpstr>
      <vt:lpstr>Q4.17</vt:lpstr>
      <vt:lpstr>Q4.18</vt:lpstr>
      <vt:lpstr>Q5</vt:lpstr>
      <vt:lpstr>Q6</vt:lpstr>
      <vt:lpstr>Q7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dc:creator>
  <cp:lastModifiedBy>Bill White</cp:lastModifiedBy>
  <dcterms:created xsi:type="dcterms:W3CDTF">2026-01-22T11:29:45Z</dcterms:created>
  <dcterms:modified xsi:type="dcterms:W3CDTF">2026-02-02T22:00:13Z</dcterms:modified>
</cp:coreProperties>
</file>